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50" windowWidth="8865" windowHeight="4920"/>
  </bookViews>
  <sheets>
    <sheet name="Sheet1" sheetId="1" r:id="rId1"/>
    <sheet name="Sheet2" sheetId="8" r:id="rId2"/>
    <sheet name="Sheet3" sheetId="4" r:id="rId3"/>
    <sheet name="Sheet4" sheetId="3" r:id="rId4"/>
    <sheet name="Sheet5" sheetId="5" r:id="rId5"/>
    <sheet name="Sheet6" sheetId="6" r:id="rId6"/>
  </sheets>
  <calcPr calcId="125725"/>
</workbook>
</file>

<file path=xl/calcChain.xml><?xml version="1.0" encoding="utf-8"?>
<calcChain xmlns="http://schemas.openxmlformats.org/spreadsheetml/2006/main">
  <c r="DA53" i="4"/>
  <c r="DA52"/>
  <c r="DA51"/>
  <c r="DA50"/>
  <c r="DA49"/>
  <c r="DA48"/>
  <c r="DA47"/>
  <c r="DA46"/>
  <c r="DA45"/>
  <c r="DA44"/>
  <c r="DA43"/>
  <c r="DA42"/>
  <c r="DA41"/>
  <c r="DA40"/>
  <c r="DA39"/>
  <c r="DA38"/>
  <c r="DA37"/>
  <c r="DA36"/>
  <c r="DA35"/>
  <c r="DA34"/>
  <c r="DA33"/>
  <c r="DA32"/>
  <c r="DA31"/>
  <c r="DA30"/>
  <c r="DA29"/>
  <c r="DA28"/>
  <c r="DA27"/>
  <c r="DA26"/>
  <c r="DA25"/>
  <c r="DA24"/>
  <c r="DA23"/>
  <c r="DA22"/>
  <c r="DA21"/>
  <c r="DA20"/>
  <c r="DA19"/>
  <c r="DA18"/>
  <c r="DA17"/>
  <c r="DA16"/>
  <c r="B15"/>
  <c r="B16"/>
  <c r="B17"/>
  <c r="B18"/>
  <c r="B19"/>
  <c r="B20"/>
  <c r="B21"/>
  <c r="B22"/>
  <c r="B23"/>
  <c r="B24"/>
  <c r="B25"/>
  <c r="B26"/>
  <c r="B27"/>
  <c r="B28"/>
  <c r="B29"/>
  <c r="B30"/>
  <c r="B31"/>
  <c r="B32"/>
  <c r="B33"/>
  <c r="B34"/>
  <c r="B35"/>
  <c r="B36"/>
  <c r="B37"/>
  <c r="B38"/>
  <c r="B39"/>
  <c r="B40"/>
  <c r="B41"/>
  <c r="B42"/>
  <c r="B43"/>
  <c r="B44"/>
  <c r="B45"/>
  <c r="B46"/>
  <c r="B47"/>
  <c r="B48"/>
  <c r="B49"/>
  <c r="AF96" l="1"/>
  <c r="AE96"/>
  <c r="AD96"/>
  <c r="AC96"/>
  <c r="AB96"/>
  <c r="AA96"/>
  <c r="Z96"/>
  <c r="Y96"/>
  <c r="X96"/>
  <c r="W96"/>
  <c r="V96"/>
  <c r="U96"/>
  <c r="T96"/>
  <c r="S96"/>
  <c r="R96"/>
  <c r="Q96"/>
  <c r="P96"/>
  <c r="O96"/>
  <c r="N96"/>
  <c r="M96"/>
  <c r="L96"/>
  <c r="K96"/>
  <c r="J96"/>
  <c r="I96"/>
  <c r="H96"/>
  <c r="G96"/>
  <c r="F96"/>
  <c r="E96"/>
  <c r="D96"/>
  <c r="C96"/>
  <c r="B96"/>
  <c r="AF225"/>
  <c r="AE225"/>
  <c r="AD225"/>
  <c r="AC225"/>
  <c r="AB225"/>
  <c r="AA225"/>
  <c r="Z225"/>
  <c r="Y225"/>
  <c r="X225"/>
  <c r="W225"/>
  <c r="V225"/>
  <c r="U225"/>
  <c r="T225"/>
  <c r="S225"/>
  <c r="R225"/>
  <c r="Q225"/>
  <c r="P225"/>
  <c r="O225"/>
  <c r="N225"/>
  <c r="M225"/>
  <c r="L225"/>
  <c r="K225"/>
  <c r="J225"/>
  <c r="I225"/>
  <c r="H225"/>
  <c r="G225"/>
  <c r="F225"/>
  <c r="E225"/>
  <c r="D225"/>
  <c r="C225"/>
  <c r="B225"/>
  <c r="AF182"/>
  <c r="AE182"/>
  <c r="AD182"/>
  <c r="AC182"/>
  <c r="AB182"/>
  <c r="AA182"/>
  <c r="Z182"/>
  <c r="Y182"/>
  <c r="X182"/>
  <c r="W182"/>
  <c r="V182"/>
  <c r="U182"/>
  <c r="T182"/>
  <c r="S182"/>
  <c r="R182"/>
  <c r="Q182"/>
  <c r="P182"/>
  <c r="O182"/>
  <c r="N182"/>
  <c r="M182"/>
  <c r="L182"/>
  <c r="K182"/>
  <c r="J182"/>
  <c r="I182"/>
  <c r="H182"/>
  <c r="G182"/>
  <c r="F182"/>
  <c r="E182"/>
  <c r="D182"/>
  <c r="C182"/>
  <c r="B182"/>
  <c r="AF139"/>
  <c r="AE139"/>
  <c r="AD139"/>
  <c r="AC139"/>
  <c r="AB139"/>
  <c r="AA139"/>
  <c r="Z139"/>
  <c r="Y139"/>
  <c r="X139"/>
  <c r="W139"/>
  <c r="V139"/>
  <c r="U139"/>
  <c r="T139"/>
  <c r="S139"/>
  <c r="R139"/>
  <c r="Q139"/>
  <c r="P139"/>
  <c r="O139"/>
  <c r="N139"/>
  <c r="M139"/>
  <c r="L139"/>
  <c r="K139"/>
  <c r="J139"/>
  <c r="I139"/>
  <c r="H139"/>
  <c r="G139"/>
  <c r="F139"/>
  <c r="E139"/>
  <c r="D139"/>
  <c r="C139"/>
  <c r="B139"/>
  <c r="AG224"/>
  <c r="AG223"/>
  <c r="AG222"/>
  <c r="AG221"/>
  <c r="AG220"/>
  <c r="AG219"/>
  <c r="AG218"/>
  <c r="AG217"/>
  <c r="AG216"/>
  <c r="AG215"/>
  <c r="AG214"/>
  <c r="AG213"/>
  <c r="AG212"/>
  <c r="AG211"/>
  <c r="AG210"/>
  <c r="AG209"/>
  <c r="AG208"/>
  <c r="AG207"/>
  <c r="AG206"/>
  <c r="AG205"/>
  <c r="AG204"/>
  <c r="AG203"/>
  <c r="AG202"/>
  <c r="AG201"/>
  <c r="AG200"/>
  <c r="AG199"/>
  <c r="AG198"/>
  <c r="AG197"/>
  <c r="AG196"/>
  <c r="AG195"/>
  <c r="AG194"/>
  <c r="AG193"/>
  <c r="AG192"/>
  <c r="AG191"/>
  <c r="AG190"/>
  <c r="AG181"/>
  <c r="AG180"/>
  <c r="AG179"/>
  <c r="AG178"/>
  <c r="AG177"/>
  <c r="AG176"/>
  <c r="AG175"/>
  <c r="AG174"/>
  <c r="AG173"/>
  <c r="AG172"/>
  <c r="AG171"/>
  <c r="AG170"/>
  <c r="AG169"/>
  <c r="AG168"/>
  <c r="AG167"/>
  <c r="AG166"/>
  <c r="AG165"/>
  <c r="AG164"/>
  <c r="AG163"/>
  <c r="AG162"/>
  <c r="AG161"/>
  <c r="AG160"/>
  <c r="AG159"/>
  <c r="AG158"/>
  <c r="AG157"/>
  <c r="AG156"/>
  <c r="AG155"/>
  <c r="AG154"/>
  <c r="AG153"/>
  <c r="AG152"/>
  <c r="AG151"/>
  <c r="AG150"/>
  <c r="AG149"/>
  <c r="AG148"/>
  <c r="AG147"/>
  <c r="AG138"/>
  <c r="AG137"/>
  <c r="AG136"/>
  <c r="AG135"/>
  <c r="AG134"/>
  <c r="AG133"/>
  <c r="AG132"/>
  <c r="AG131"/>
  <c r="AG130"/>
  <c r="AG129"/>
  <c r="AG128"/>
  <c r="AG127"/>
  <c r="AG126"/>
  <c r="AG125"/>
  <c r="AG124"/>
  <c r="AG123"/>
  <c r="AG122"/>
  <c r="AG121"/>
  <c r="AG120"/>
  <c r="AG119"/>
  <c r="AG118"/>
  <c r="AG117"/>
  <c r="AG116"/>
  <c r="AG115"/>
  <c r="AG114"/>
  <c r="AG113"/>
  <c r="AG112"/>
  <c r="AG111"/>
  <c r="AG110"/>
  <c r="AG109"/>
  <c r="AG108"/>
  <c r="AG107"/>
  <c r="AG106"/>
  <c r="AG105"/>
  <c r="AG104"/>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BP53" i="8"/>
  <c r="BO53"/>
  <c r="BN53"/>
  <c r="BM53"/>
  <c r="BL53"/>
  <c r="BK53"/>
  <c r="BJ53"/>
  <c r="BI53"/>
  <c r="BH53"/>
  <c r="BG53"/>
  <c r="BF53"/>
  <c r="BE53"/>
  <c r="BD53"/>
  <c r="BC53"/>
  <c r="BB53"/>
  <c r="BA53"/>
  <c r="AZ53"/>
  <c r="AY53"/>
  <c r="AX53"/>
  <c r="AW53"/>
  <c r="AV53"/>
  <c r="AU53"/>
  <c r="AT53"/>
  <c r="AS53"/>
  <c r="AR53"/>
  <c r="AQ53"/>
  <c r="AP53"/>
  <c r="W25" i="6"/>
  <c r="V25"/>
  <c r="U25"/>
  <c r="T25"/>
  <c r="S25"/>
  <c r="R25"/>
  <c r="Q25"/>
  <c r="P25"/>
  <c r="O25"/>
  <c r="W24"/>
  <c r="V24"/>
  <c r="U24"/>
  <c r="T24"/>
  <c r="S24"/>
  <c r="R24"/>
  <c r="Q24"/>
  <c r="P24"/>
  <c r="O24"/>
  <c r="W23"/>
  <c r="V23"/>
  <c r="U23"/>
  <c r="T23"/>
  <c r="S23"/>
  <c r="R23"/>
  <c r="Q23"/>
  <c r="P23"/>
  <c r="O23"/>
  <c r="W22"/>
  <c r="V22"/>
  <c r="U22"/>
  <c r="T22"/>
  <c r="S22"/>
  <c r="R22"/>
  <c r="Q22"/>
  <c r="P22"/>
  <c r="O22"/>
  <c r="W21"/>
  <c r="V21"/>
  <c r="U21"/>
  <c r="T21"/>
  <c r="S21"/>
  <c r="R21"/>
  <c r="Q21"/>
  <c r="P21"/>
  <c r="O21"/>
  <c r="W20"/>
  <c r="V20"/>
  <c r="U20"/>
  <c r="T20"/>
  <c r="S20"/>
  <c r="R20"/>
  <c r="Q20"/>
  <c r="P20"/>
  <c r="O20"/>
  <c r="W19"/>
  <c r="V19"/>
  <c r="U19"/>
  <c r="T19"/>
  <c r="S19"/>
  <c r="R19"/>
  <c r="Q19"/>
  <c r="P19"/>
  <c r="O19"/>
  <c r="W18"/>
  <c r="V18"/>
  <c r="U18"/>
  <c r="T18"/>
  <c r="S18"/>
  <c r="R18"/>
  <c r="Q18"/>
  <c r="P18"/>
  <c r="O18"/>
  <c r="W17"/>
  <c r="V17"/>
  <c r="U17"/>
  <c r="T17"/>
  <c r="S17"/>
  <c r="R17"/>
  <c r="Q17"/>
  <c r="P17"/>
  <c r="O17"/>
  <c r="W16"/>
  <c r="V16"/>
  <c r="U16"/>
  <c r="T16"/>
  <c r="S16"/>
  <c r="R16"/>
  <c r="Q16"/>
  <c r="P16"/>
  <c r="O16"/>
  <c r="W15"/>
  <c r="V15"/>
  <c r="U15"/>
  <c r="T15"/>
  <c r="S15"/>
  <c r="R15"/>
  <c r="Q15"/>
  <c r="P15"/>
  <c r="O15"/>
  <c r="W14"/>
  <c r="V14"/>
  <c r="U14"/>
  <c r="T14"/>
  <c r="S14"/>
  <c r="R14"/>
  <c r="Q14"/>
  <c r="P14"/>
  <c r="O14"/>
  <c r="W13"/>
  <c r="V13"/>
  <c r="U13"/>
  <c r="T13"/>
  <c r="S13"/>
  <c r="R13"/>
  <c r="Q13"/>
  <c r="P13"/>
  <c r="O13"/>
  <c r="W12"/>
  <c r="V12"/>
  <c r="U12"/>
  <c r="T12"/>
  <c r="S12"/>
  <c r="R12"/>
  <c r="Q12"/>
  <c r="P12"/>
  <c r="O12"/>
  <c r="W11"/>
  <c r="V11"/>
  <c r="U11"/>
  <c r="T11"/>
  <c r="S11"/>
  <c r="R11"/>
  <c r="Q11"/>
  <c r="P11"/>
  <c r="O11"/>
  <c r="W10"/>
  <c r="V10"/>
  <c r="U10"/>
  <c r="T10"/>
  <c r="S10"/>
  <c r="R10"/>
  <c r="Q10"/>
  <c r="P10"/>
  <c r="O10"/>
  <c r="W9"/>
  <c r="V9"/>
  <c r="U9"/>
  <c r="T9"/>
  <c r="S9"/>
  <c r="R9"/>
  <c r="Q9"/>
  <c r="P9"/>
  <c r="O9"/>
  <c r="W8"/>
  <c r="V8"/>
  <c r="U8"/>
  <c r="T8"/>
  <c r="S8"/>
  <c r="R8"/>
  <c r="Q8"/>
  <c r="P8"/>
  <c r="O8"/>
  <c r="N25"/>
  <c r="N24"/>
  <c r="N23"/>
  <c r="N22"/>
  <c r="N21"/>
  <c r="N20"/>
  <c r="N19"/>
  <c r="N18"/>
  <c r="N17"/>
  <c r="N16"/>
  <c r="N15"/>
  <c r="N14"/>
  <c r="N13"/>
  <c r="N12"/>
  <c r="N11"/>
  <c r="N10"/>
  <c r="N9"/>
  <c r="N8"/>
  <c r="B43" i="5"/>
  <c r="H943"/>
  <c r="H942"/>
  <c r="H941"/>
  <c r="H940"/>
  <c r="H939"/>
  <c r="H938"/>
  <c r="H937"/>
  <c r="H936"/>
  <c r="H935"/>
  <c r="H934"/>
  <c r="H933"/>
  <c r="H932"/>
  <c r="H931"/>
  <c r="H930"/>
  <c r="H929"/>
  <c r="H928"/>
  <c r="H927"/>
  <c r="H926"/>
  <c r="H925"/>
  <c r="H924"/>
  <c r="H923"/>
  <c r="H922"/>
  <c r="H921"/>
  <c r="H920"/>
  <c r="H919"/>
  <c r="H918"/>
  <c r="H917"/>
  <c r="H916"/>
  <c r="H915"/>
  <c r="H914"/>
  <c r="H913"/>
  <c r="H912"/>
  <c r="H911"/>
  <c r="H901"/>
  <c r="H900"/>
  <c r="H899"/>
  <c r="H898"/>
  <c r="H897"/>
  <c r="H896"/>
  <c r="H895"/>
  <c r="H894"/>
  <c r="H893"/>
  <c r="H892"/>
  <c r="H891"/>
  <c r="H890"/>
  <c r="H889"/>
  <c r="H888"/>
  <c r="H887"/>
  <c r="H886"/>
  <c r="H885"/>
  <c r="H884"/>
  <c r="H883"/>
  <c r="H882"/>
  <c r="H881"/>
  <c r="H880"/>
  <c r="H879"/>
  <c r="H878"/>
  <c r="H877"/>
  <c r="H876"/>
  <c r="H875"/>
  <c r="H874"/>
  <c r="H873"/>
  <c r="H872"/>
  <c r="H871"/>
  <c r="H870"/>
  <c r="H869"/>
  <c r="AA859"/>
  <c r="R40" i="3"/>
  <c r="Q40"/>
  <c r="P40"/>
  <c r="O40"/>
  <c r="S40"/>
  <c r="T41"/>
  <c r="T37"/>
  <c r="T39"/>
  <c r="T38"/>
  <c r="T33"/>
  <c r="T36"/>
  <c r="T34"/>
  <c r="T35"/>
  <c r="T22"/>
  <c r="T31"/>
  <c r="T27"/>
  <c r="T32"/>
  <c r="T30"/>
  <c r="T28"/>
  <c r="T29"/>
  <c r="T26"/>
  <c r="T25"/>
  <c r="T24"/>
  <c r="T23"/>
  <c r="T21"/>
  <c r="T20"/>
  <c r="T18"/>
  <c r="T19"/>
  <c r="T17"/>
  <c r="T16"/>
  <c r="T14"/>
  <c r="T15"/>
  <c r="T13"/>
  <c r="T12"/>
  <c r="T11"/>
  <c r="T10"/>
  <c r="T9"/>
  <c r="T8"/>
  <c r="T7"/>
  <c r="AS34" i="1"/>
  <c r="AR34"/>
  <c r="AQ34"/>
  <c r="AP34"/>
  <c r="AG96" i="4" l="1"/>
  <c r="AG182"/>
  <c r="AG139"/>
  <c r="AG225"/>
  <c r="T40" i="3"/>
  <c r="AL42" i="8"/>
  <c r="AK42"/>
  <c r="AJ42"/>
  <c r="AI42"/>
  <c r="AH42"/>
  <c r="AG42"/>
  <c r="AF42"/>
  <c r="AE42"/>
  <c r="AD42"/>
  <c r="AC42"/>
  <c r="J101"/>
  <c r="I101"/>
  <c r="H101"/>
  <c r="G101"/>
  <c r="F101"/>
  <c r="E101"/>
  <c r="D101"/>
  <c r="C101"/>
  <c r="B101"/>
  <c r="K100"/>
  <c r="K99"/>
  <c r="K98"/>
  <c r="K97"/>
  <c r="K96"/>
  <c r="K95"/>
  <c r="K94"/>
  <c r="K93"/>
  <c r="K92"/>
  <c r="K91"/>
  <c r="K90"/>
  <c r="K89"/>
  <c r="K88"/>
  <c r="K87"/>
  <c r="K86"/>
  <c r="K85"/>
  <c r="K84"/>
  <c r="K83"/>
  <c r="K82"/>
  <c r="K81"/>
  <c r="K80"/>
  <c r="K79"/>
  <c r="K78"/>
  <c r="K77"/>
  <c r="K76"/>
  <c r="K75"/>
  <c r="K74"/>
  <c r="K73"/>
  <c r="K72"/>
  <c r="K71"/>
  <c r="K70"/>
  <c r="K69"/>
  <c r="K68"/>
  <c r="J52"/>
  <c r="I52"/>
  <c r="H52"/>
  <c r="G52"/>
  <c r="F52"/>
  <c r="E52"/>
  <c r="D52"/>
  <c r="C52"/>
  <c r="B52"/>
  <c r="K51"/>
  <c r="K50"/>
  <c r="K49"/>
  <c r="K48"/>
  <c r="K47"/>
  <c r="K46"/>
  <c r="K45"/>
  <c r="K44"/>
  <c r="K43"/>
  <c r="K42"/>
  <c r="K41"/>
  <c r="K40"/>
  <c r="K39"/>
  <c r="K38"/>
  <c r="K37"/>
  <c r="K36"/>
  <c r="K35"/>
  <c r="K34"/>
  <c r="K33"/>
  <c r="K32"/>
  <c r="K31"/>
  <c r="K30"/>
  <c r="K29"/>
  <c r="K28"/>
  <c r="K27"/>
  <c r="K26"/>
  <c r="K25"/>
  <c r="K24"/>
  <c r="K23"/>
  <c r="K22"/>
  <c r="K21"/>
  <c r="K20"/>
  <c r="K19"/>
  <c r="K18"/>
  <c r="K17"/>
  <c r="AE49" i="4"/>
  <c r="AD49"/>
  <c r="AC49"/>
  <c r="AB49"/>
  <c r="Z49"/>
  <c r="Y49"/>
  <c r="X49"/>
  <c r="W49"/>
  <c r="U49"/>
  <c r="T49"/>
  <c r="S49"/>
  <c r="R49"/>
  <c r="P49"/>
  <c r="O49"/>
  <c r="N49"/>
  <c r="M49"/>
  <c r="AE48"/>
  <c r="AD48"/>
  <c r="AC48"/>
  <c r="AB48"/>
  <c r="Z48"/>
  <c r="Y48"/>
  <c r="X48"/>
  <c r="W48"/>
  <c r="U48"/>
  <c r="T48"/>
  <c r="S48"/>
  <c r="R48"/>
  <c r="P48"/>
  <c r="O48"/>
  <c r="N48"/>
  <c r="M48"/>
  <c r="AE47"/>
  <c r="AD47"/>
  <c r="AC47"/>
  <c r="AB47"/>
  <c r="Z47"/>
  <c r="Y47"/>
  <c r="X47"/>
  <c r="W47"/>
  <c r="U47"/>
  <c r="T47"/>
  <c r="S47"/>
  <c r="R47"/>
  <c r="P47"/>
  <c r="O47"/>
  <c r="N47"/>
  <c r="M47"/>
  <c r="AE46"/>
  <c r="AD46"/>
  <c r="AC46"/>
  <c r="AB46"/>
  <c r="Z46"/>
  <c r="Y46"/>
  <c r="X46"/>
  <c r="W46"/>
  <c r="U46"/>
  <c r="T46"/>
  <c r="S46"/>
  <c r="R46"/>
  <c r="P46"/>
  <c r="O46"/>
  <c r="N46"/>
  <c r="M46"/>
  <c r="AE45"/>
  <c r="AD45"/>
  <c r="AC45"/>
  <c r="AB45"/>
  <c r="Z45"/>
  <c r="Y45"/>
  <c r="X45"/>
  <c r="W45"/>
  <c r="U45"/>
  <c r="T45"/>
  <c r="S45"/>
  <c r="R45"/>
  <c r="P45"/>
  <c r="O45"/>
  <c r="N45"/>
  <c r="M45"/>
  <c r="AE44"/>
  <c r="AD44"/>
  <c r="AC44"/>
  <c r="AB44"/>
  <c r="Z44"/>
  <c r="Y44"/>
  <c r="X44"/>
  <c r="W44"/>
  <c r="U44"/>
  <c r="T44"/>
  <c r="S44"/>
  <c r="R44"/>
  <c r="P44"/>
  <c r="O44"/>
  <c r="N44"/>
  <c r="M44"/>
  <c r="AE43"/>
  <c r="AD43"/>
  <c r="AC43"/>
  <c r="AB43"/>
  <c r="Z43"/>
  <c r="Y43"/>
  <c r="X43"/>
  <c r="W43"/>
  <c r="U43"/>
  <c r="T43"/>
  <c r="S43"/>
  <c r="R43"/>
  <c r="P43"/>
  <c r="O43"/>
  <c r="N43"/>
  <c r="M43"/>
  <c r="AE42"/>
  <c r="AD42"/>
  <c r="AC42"/>
  <c r="AB42"/>
  <c r="Z42"/>
  <c r="Y42"/>
  <c r="X42"/>
  <c r="W42"/>
  <c r="U42"/>
  <c r="T42"/>
  <c r="S42"/>
  <c r="R42"/>
  <c r="P42"/>
  <c r="O42"/>
  <c r="N42"/>
  <c r="M42"/>
  <c r="AE41"/>
  <c r="AD41"/>
  <c r="AC41"/>
  <c r="AB41"/>
  <c r="Z41"/>
  <c r="Y41"/>
  <c r="X41"/>
  <c r="W41"/>
  <c r="U41"/>
  <c r="T41"/>
  <c r="S41"/>
  <c r="R41"/>
  <c r="P41"/>
  <c r="O41"/>
  <c r="N41"/>
  <c r="M41"/>
  <c r="AE40"/>
  <c r="AD40"/>
  <c r="AC40"/>
  <c r="AB40"/>
  <c r="Z40"/>
  <c r="Y40"/>
  <c r="X40"/>
  <c r="W40"/>
  <c r="U40"/>
  <c r="T40"/>
  <c r="S40"/>
  <c r="R40"/>
  <c r="P40"/>
  <c r="O40"/>
  <c r="N40"/>
  <c r="M40"/>
  <c r="AE39"/>
  <c r="AD39"/>
  <c r="AC39"/>
  <c r="AB39"/>
  <c r="Z39"/>
  <c r="Y39"/>
  <c r="X39"/>
  <c r="W39"/>
  <c r="U39"/>
  <c r="T39"/>
  <c r="S39"/>
  <c r="R39"/>
  <c r="P39"/>
  <c r="O39"/>
  <c r="N39"/>
  <c r="M39"/>
  <c r="AE38"/>
  <c r="AD38"/>
  <c r="AC38"/>
  <c r="AB38"/>
  <c r="Z38"/>
  <c r="Y38"/>
  <c r="X38"/>
  <c r="W38"/>
  <c r="U38"/>
  <c r="T38"/>
  <c r="S38"/>
  <c r="R38"/>
  <c r="P38"/>
  <c r="O38"/>
  <c r="N38"/>
  <c r="M38"/>
  <c r="AE37"/>
  <c r="AD37"/>
  <c r="AC37"/>
  <c r="AB37"/>
  <c r="Z37"/>
  <c r="Y37"/>
  <c r="X37"/>
  <c r="W37"/>
  <c r="U37"/>
  <c r="T37"/>
  <c r="S37"/>
  <c r="R37"/>
  <c r="P37"/>
  <c r="O37"/>
  <c r="N37"/>
  <c r="M37"/>
  <c r="AE36"/>
  <c r="AD36"/>
  <c r="AC36"/>
  <c r="AB36"/>
  <c r="Z36"/>
  <c r="Y36"/>
  <c r="X36"/>
  <c r="W36"/>
  <c r="U36"/>
  <c r="T36"/>
  <c r="S36"/>
  <c r="R36"/>
  <c r="P36"/>
  <c r="O36"/>
  <c r="N36"/>
  <c r="M36"/>
  <c r="AE35"/>
  <c r="AD35"/>
  <c r="AC35"/>
  <c r="AB35"/>
  <c r="Z35"/>
  <c r="Y35"/>
  <c r="X35"/>
  <c r="W35"/>
  <c r="U35"/>
  <c r="T35"/>
  <c r="S35"/>
  <c r="R35"/>
  <c r="P35"/>
  <c r="O35"/>
  <c r="N35"/>
  <c r="M35"/>
  <c r="AE34"/>
  <c r="AD34"/>
  <c r="AC34"/>
  <c r="AB34"/>
  <c r="Z34"/>
  <c r="Y34"/>
  <c r="X34"/>
  <c r="W34"/>
  <c r="U34"/>
  <c r="T34"/>
  <c r="S34"/>
  <c r="R34"/>
  <c r="P34"/>
  <c r="O34"/>
  <c r="N34"/>
  <c r="M34"/>
  <c r="AE33"/>
  <c r="AD33"/>
  <c r="AC33"/>
  <c r="AB33"/>
  <c r="Z33"/>
  <c r="Y33"/>
  <c r="X33"/>
  <c r="W33"/>
  <c r="U33"/>
  <c r="T33"/>
  <c r="S33"/>
  <c r="R33"/>
  <c r="P33"/>
  <c r="O33"/>
  <c r="N33"/>
  <c r="M33"/>
  <c r="AE32"/>
  <c r="AD32"/>
  <c r="AC32"/>
  <c r="AB32"/>
  <c r="Z32"/>
  <c r="Y32"/>
  <c r="X32"/>
  <c r="W32"/>
  <c r="U32"/>
  <c r="T32"/>
  <c r="S32"/>
  <c r="R32"/>
  <c r="P32"/>
  <c r="O32"/>
  <c r="N32"/>
  <c r="M32"/>
  <c r="AE31"/>
  <c r="AD31"/>
  <c r="AC31"/>
  <c r="AB31"/>
  <c r="Z31"/>
  <c r="Y31"/>
  <c r="X31"/>
  <c r="W31"/>
  <c r="U31"/>
  <c r="T31"/>
  <c r="S31"/>
  <c r="R31"/>
  <c r="P31"/>
  <c r="O31"/>
  <c r="N31"/>
  <c r="M31"/>
  <c r="AE30"/>
  <c r="AD30"/>
  <c r="AC30"/>
  <c r="AB30"/>
  <c r="Z30"/>
  <c r="Y30"/>
  <c r="X30"/>
  <c r="W30"/>
  <c r="U30"/>
  <c r="T30"/>
  <c r="S30"/>
  <c r="R30"/>
  <c r="P30"/>
  <c r="O30"/>
  <c r="N30"/>
  <c r="M30"/>
  <c r="AE29"/>
  <c r="AD29"/>
  <c r="AC29"/>
  <c r="AB29"/>
  <c r="Z29"/>
  <c r="Y29"/>
  <c r="X29"/>
  <c r="W29"/>
  <c r="U29"/>
  <c r="T29"/>
  <c r="S29"/>
  <c r="R29"/>
  <c r="P29"/>
  <c r="O29"/>
  <c r="N29"/>
  <c r="M29"/>
  <c r="AE28"/>
  <c r="AD28"/>
  <c r="AC28"/>
  <c r="AB28"/>
  <c r="Z28"/>
  <c r="Y28"/>
  <c r="X28"/>
  <c r="W28"/>
  <c r="U28"/>
  <c r="T28"/>
  <c r="S28"/>
  <c r="R28"/>
  <c r="P28"/>
  <c r="O28"/>
  <c r="N28"/>
  <c r="M28"/>
  <c r="AE27"/>
  <c r="AD27"/>
  <c r="AC27"/>
  <c r="AB27"/>
  <c r="Z27"/>
  <c r="Y27"/>
  <c r="X27"/>
  <c r="W27"/>
  <c r="U27"/>
  <c r="T27"/>
  <c r="S27"/>
  <c r="R27"/>
  <c r="P27"/>
  <c r="O27"/>
  <c r="N27"/>
  <c r="M27"/>
  <c r="AE26"/>
  <c r="AD26"/>
  <c r="AC26"/>
  <c r="AB26"/>
  <c r="Z26"/>
  <c r="Y26"/>
  <c r="X26"/>
  <c r="W26"/>
  <c r="U26"/>
  <c r="T26"/>
  <c r="S26"/>
  <c r="R26"/>
  <c r="P26"/>
  <c r="O26"/>
  <c r="N26"/>
  <c r="M26"/>
  <c r="AE25"/>
  <c r="AD25"/>
  <c r="AC25"/>
  <c r="AB25"/>
  <c r="Z25"/>
  <c r="Y25"/>
  <c r="X25"/>
  <c r="W25"/>
  <c r="U25"/>
  <c r="T25"/>
  <c r="S25"/>
  <c r="R25"/>
  <c r="P25"/>
  <c r="O25"/>
  <c r="N25"/>
  <c r="M25"/>
  <c r="AE24"/>
  <c r="AD24"/>
  <c r="AC24"/>
  <c r="AB24"/>
  <c r="Z24"/>
  <c r="Y24"/>
  <c r="X24"/>
  <c r="W24"/>
  <c r="U24"/>
  <c r="T24"/>
  <c r="S24"/>
  <c r="R24"/>
  <c r="P24"/>
  <c r="O24"/>
  <c r="N24"/>
  <c r="M24"/>
  <c r="AE23"/>
  <c r="AD23"/>
  <c r="AC23"/>
  <c r="AB23"/>
  <c r="Z23"/>
  <c r="Y23"/>
  <c r="X23"/>
  <c r="W23"/>
  <c r="U23"/>
  <c r="T23"/>
  <c r="S23"/>
  <c r="R23"/>
  <c r="P23"/>
  <c r="O23"/>
  <c r="N23"/>
  <c r="M23"/>
  <c r="AE22"/>
  <c r="AD22"/>
  <c r="AC22"/>
  <c r="AB22"/>
  <c r="Z22"/>
  <c r="Y22"/>
  <c r="X22"/>
  <c r="W22"/>
  <c r="U22"/>
  <c r="T22"/>
  <c r="S22"/>
  <c r="R22"/>
  <c r="P22"/>
  <c r="O22"/>
  <c r="N22"/>
  <c r="M22"/>
  <c r="AE21"/>
  <c r="AD21"/>
  <c r="AC21"/>
  <c r="AB21"/>
  <c r="Z21"/>
  <c r="Y21"/>
  <c r="X21"/>
  <c r="W21"/>
  <c r="U21"/>
  <c r="T21"/>
  <c r="S21"/>
  <c r="R21"/>
  <c r="P21"/>
  <c r="O21"/>
  <c r="N21"/>
  <c r="M21"/>
  <c r="AE20"/>
  <c r="AD20"/>
  <c r="AC20"/>
  <c r="AB20"/>
  <c r="Z20"/>
  <c r="Y20"/>
  <c r="X20"/>
  <c r="W20"/>
  <c r="U20"/>
  <c r="T20"/>
  <c r="S20"/>
  <c r="R20"/>
  <c r="P20"/>
  <c r="O20"/>
  <c r="N20"/>
  <c r="M20"/>
  <c r="AE19"/>
  <c r="AD19"/>
  <c r="AC19"/>
  <c r="AB19"/>
  <c r="Z19"/>
  <c r="Y19"/>
  <c r="X19"/>
  <c r="W19"/>
  <c r="U19"/>
  <c r="T19"/>
  <c r="S19"/>
  <c r="R19"/>
  <c r="P19"/>
  <c r="O19"/>
  <c r="N19"/>
  <c r="M19"/>
  <c r="AE18"/>
  <c r="AD18"/>
  <c r="AC18"/>
  <c r="AB18"/>
  <c r="Z18"/>
  <c r="Y18"/>
  <c r="X18"/>
  <c r="W18"/>
  <c r="U18"/>
  <c r="T18"/>
  <c r="S18"/>
  <c r="R18"/>
  <c r="P18"/>
  <c r="O18"/>
  <c r="N18"/>
  <c r="M18"/>
  <c r="AE17"/>
  <c r="AD17"/>
  <c r="AC17"/>
  <c r="AB17"/>
  <c r="Z17"/>
  <c r="Y17"/>
  <c r="X17"/>
  <c r="W17"/>
  <c r="U17"/>
  <c r="T17"/>
  <c r="S17"/>
  <c r="R17"/>
  <c r="P17"/>
  <c r="O17"/>
  <c r="N17"/>
  <c r="M17"/>
  <c r="AE16"/>
  <c r="AD16"/>
  <c r="AC16"/>
  <c r="AB16"/>
  <c r="Z16"/>
  <c r="Y16"/>
  <c r="X16"/>
  <c r="W16"/>
  <c r="U16"/>
  <c r="T16"/>
  <c r="S16"/>
  <c r="R16"/>
  <c r="P16"/>
  <c r="O16"/>
  <c r="N16"/>
  <c r="M16"/>
  <c r="AF50"/>
  <c r="AE15"/>
  <c r="AD15"/>
  <c r="AC15"/>
  <c r="AB15"/>
  <c r="AA50"/>
  <c r="Z15"/>
  <c r="Z50" s="1"/>
  <c r="Y15"/>
  <c r="Y50" s="1"/>
  <c r="X15"/>
  <c r="X50" s="1"/>
  <c r="W15"/>
  <c r="W50" s="1"/>
  <c r="V50"/>
  <c r="U15"/>
  <c r="U50" s="1"/>
  <c r="T15"/>
  <c r="S15"/>
  <c r="S50" s="1"/>
  <c r="R15"/>
  <c r="Q50"/>
  <c r="P15"/>
  <c r="P50" s="1"/>
  <c r="O15"/>
  <c r="O50" s="1"/>
  <c r="N15"/>
  <c r="N50" s="1"/>
  <c r="M15"/>
  <c r="M50" s="1"/>
  <c r="K49"/>
  <c r="J49"/>
  <c r="I49"/>
  <c r="H49"/>
  <c r="F49"/>
  <c r="E49"/>
  <c r="D49"/>
  <c r="C49"/>
  <c r="AG49" s="1"/>
  <c r="K48"/>
  <c r="J48"/>
  <c r="I48"/>
  <c r="H48"/>
  <c r="F48"/>
  <c r="E48"/>
  <c r="D48"/>
  <c r="C48"/>
  <c r="K47"/>
  <c r="J47"/>
  <c r="I47"/>
  <c r="H47"/>
  <c r="F47"/>
  <c r="E47"/>
  <c r="D47"/>
  <c r="C47"/>
  <c r="AG47" s="1"/>
  <c r="K46"/>
  <c r="J46"/>
  <c r="I46"/>
  <c r="H46"/>
  <c r="F46"/>
  <c r="E46"/>
  <c r="D46"/>
  <c r="C46"/>
  <c r="K45"/>
  <c r="J45"/>
  <c r="I45"/>
  <c r="H45"/>
  <c r="F45"/>
  <c r="E45"/>
  <c r="D45"/>
  <c r="C45"/>
  <c r="AG45" s="1"/>
  <c r="K44"/>
  <c r="J44"/>
  <c r="I44"/>
  <c r="H44"/>
  <c r="F44"/>
  <c r="E44"/>
  <c r="D44"/>
  <c r="C44"/>
  <c r="K43"/>
  <c r="J43"/>
  <c r="I43"/>
  <c r="H43"/>
  <c r="F43"/>
  <c r="E43"/>
  <c r="D43"/>
  <c r="C43"/>
  <c r="AG43" s="1"/>
  <c r="K42"/>
  <c r="J42"/>
  <c r="I42"/>
  <c r="H42"/>
  <c r="F42"/>
  <c r="E42"/>
  <c r="D42"/>
  <c r="C42"/>
  <c r="K41"/>
  <c r="J41"/>
  <c r="I41"/>
  <c r="H41"/>
  <c r="F41"/>
  <c r="E41"/>
  <c r="D41"/>
  <c r="C41"/>
  <c r="AG41" s="1"/>
  <c r="K40"/>
  <c r="J40"/>
  <c r="I40"/>
  <c r="H40"/>
  <c r="F40"/>
  <c r="E40"/>
  <c r="D40"/>
  <c r="C40"/>
  <c r="K39"/>
  <c r="J39"/>
  <c r="I39"/>
  <c r="H39"/>
  <c r="F39"/>
  <c r="E39"/>
  <c r="D39"/>
  <c r="C39"/>
  <c r="AG39" s="1"/>
  <c r="K38"/>
  <c r="J38"/>
  <c r="I38"/>
  <c r="H38"/>
  <c r="F38"/>
  <c r="E38"/>
  <c r="D38"/>
  <c r="C38"/>
  <c r="K37"/>
  <c r="J37"/>
  <c r="I37"/>
  <c r="H37"/>
  <c r="F37"/>
  <c r="E37"/>
  <c r="D37"/>
  <c r="C37"/>
  <c r="AG37" s="1"/>
  <c r="K36"/>
  <c r="J36"/>
  <c r="I36"/>
  <c r="H36"/>
  <c r="F36"/>
  <c r="E36"/>
  <c r="D36"/>
  <c r="C36"/>
  <c r="K35"/>
  <c r="J35"/>
  <c r="I35"/>
  <c r="H35"/>
  <c r="F35"/>
  <c r="E35"/>
  <c r="D35"/>
  <c r="C35"/>
  <c r="AG35" s="1"/>
  <c r="K34"/>
  <c r="J34"/>
  <c r="I34"/>
  <c r="H34"/>
  <c r="F34"/>
  <c r="E34"/>
  <c r="D34"/>
  <c r="C34"/>
  <c r="K33"/>
  <c r="J33"/>
  <c r="I33"/>
  <c r="H33"/>
  <c r="F33"/>
  <c r="E33"/>
  <c r="D33"/>
  <c r="C33"/>
  <c r="AG33" s="1"/>
  <c r="K32"/>
  <c r="J32"/>
  <c r="I32"/>
  <c r="H32"/>
  <c r="F32"/>
  <c r="E32"/>
  <c r="D32"/>
  <c r="C32"/>
  <c r="K31"/>
  <c r="J31"/>
  <c r="I31"/>
  <c r="H31"/>
  <c r="F31"/>
  <c r="E31"/>
  <c r="D31"/>
  <c r="C31"/>
  <c r="AG31" s="1"/>
  <c r="K30"/>
  <c r="J30"/>
  <c r="I30"/>
  <c r="H30"/>
  <c r="F30"/>
  <c r="E30"/>
  <c r="D30"/>
  <c r="C30"/>
  <c r="K29"/>
  <c r="J29"/>
  <c r="I29"/>
  <c r="H29"/>
  <c r="F29"/>
  <c r="E29"/>
  <c r="D29"/>
  <c r="C29"/>
  <c r="AG29" s="1"/>
  <c r="K28"/>
  <c r="J28"/>
  <c r="I28"/>
  <c r="H28"/>
  <c r="F28"/>
  <c r="E28"/>
  <c r="D28"/>
  <c r="C28"/>
  <c r="K27"/>
  <c r="J27"/>
  <c r="I27"/>
  <c r="H27"/>
  <c r="F27"/>
  <c r="E27"/>
  <c r="D27"/>
  <c r="C27"/>
  <c r="AG27" s="1"/>
  <c r="K26"/>
  <c r="J26"/>
  <c r="I26"/>
  <c r="H26"/>
  <c r="F26"/>
  <c r="E26"/>
  <c r="D26"/>
  <c r="C26"/>
  <c r="K25"/>
  <c r="J25"/>
  <c r="I25"/>
  <c r="H25"/>
  <c r="F25"/>
  <c r="E25"/>
  <c r="D25"/>
  <c r="C25"/>
  <c r="AG25" s="1"/>
  <c r="K24"/>
  <c r="J24"/>
  <c r="I24"/>
  <c r="H24"/>
  <c r="F24"/>
  <c r="E24"/>
  <c r="D24"/>
  <c r="C24"/>
  <c r="K23"/>
  <c r="J23"/>
  <c r="I23"/>
  <c r="H23"/>
  <c r="F23"/>
  <c r="E23"/>
  <c r="D23"/>
  <c r="C23"/>
  <c r="AG23" s="1"/>
  <c r="K22"/>
  <c r="J22"/>
  <c r="I22"/>
  <c r="H22"/>
  <c r="F22"/>
  <c r="E22"/>
  <c r="D22"/>
  <c r="C22"/>
  <c r="K21"/>
  <c r="J21"/>
  <c r="I21"/>
  <c r="H21"/>
  <c r="F21"/>
  <c r="E21"/>
  <c r="D21"/>
  <c r="C21"/>
  <c r="AG21" s="1"/>
  <c r="K20"/>
  <c r="J20"/>
  <c r="I20"/>
  <c r="H20"/>
  <c r="F20"/>
  <c r="E20"/>
  <c r="D20"/>
  <c r="C20"/>
  <c r="K19"/>
  <c r="J19"/>
  <c r="I19"/>
  <c r="H19"/>
  <c r="F19"/>
  <c r="E19"/>
  <c r="D19"/>
  <c r="C19"/>
  <c r="AG19" s="1"/>
  <c r="K18"/>
  <c r="J18"/>
  <c r="I18"/>
  <c r="H18"/>
  <c r="F18"/>
  <c r="E18"/>
  <c r="D18"/>
  <c r="C18"/>
  <c r="K17"/>
  <c r="J17"/>
  <c r="I17"/>
  <c r="H17"/>
  <c r="F17"/>
  <c r="E17"/>
  <c r="D17"/>
  <c r="C17"/>
  <c r="AG17" s="1"/>
  <c r="K16"/>
  <c r="J16"/>
  <c r="I16"/>
  <c r="H16"/>
  <c r="F16"/>
  <c r="E16"/>
  <c r="D16"/>
  <c r="C16"/>
  <c r="L50"/>
  <c r="K15"/>
  <c r="J15"/>
  <c r="I15"/>
  <c r="H15"/>
  <c r="F15"/>
  <c r="F50" s="1"/>
  <c r="E15"/>
  <c r="D15"/>
  <c r="D50" s="1"/>
  <c r="C15"/>
  <c r="B50"/>
  <c r="D355" i="1"/>
  <c r="AK107"/>
  <c r="AJ107"/>
  <c r="AI107"/>
  <c r="AH107"/>
  <c r="AG107"/>
  <c r="AF107"/>
  <c r="AE107"/>
  <c r="AD107"/>
  <c r="AC107"/>
  <c r="AL107"/>
  <c r="AL93"/>
  <c r="AK93"/>
  <c r="AJ93"/>
  <c r="AI93"/>
  <c r="AH93"/>
  <c r="AG93"/>
  <c r="AF93"/>
  <c r="AE93"/>
  <c r="AD93"/>
  <c r="AC93"/>
  <c r="AL66"/>
  <c r="AK66"/>
  <c r="AJ66"/>
  <c r="AI66"/>
  <c r="AH66"/>
  <c r="AG66"/>
  <c r="AF66"/>
  <c r="AE66"/>
  <c r="AD66"/>
  <c r="AC66"/>
  <c r="AL34"/>
  <c r="AK34"/>
  <c r="AJ34"/>
  <c r="AI34"/>
  <c r="AH34"/>
  <c r="AG34"/>
  <c r="AF34"/>
  <c r="AE34"/>
  <c r="AD34"/>
  <c r="AC34"/>
  <c r="F152"/>
  <c r="B36"/>
  <c r="D54"/>
  <c r="J64"/>
  <c r="I64"/>
  <c r="H64"/>
  <c r="G64"/>
  <c r="F64"/>
  <c r="E64"/>
  <c r="D64"/>
  <c r="C64"/>
  <c r="J63"/>
  <c r="I63"/>
  <c r="H63"/>
  <c r="G63"/>
  <c r="F63"/>
  <c r="E63"/>
  <c r="D63"/>
  <c r="C63"/>
  <c r="J62"/>
  <c r="I62"/>
  <c r="H62"/>
  <c r="G62"/>
  <c r="F62"/>
  <c r="E62"/>
  <c r="D62"/>
  <c r="C62"/>
  <c r="J61"/>
  <c r="I61"/>
  <c r="H61"/>
  <c r="G61"/>
  <c r="F61"/>
  <c r="E61"/>
  <c r="D61"/>
  <c r="C61"/>
  <c r="J60"/>
  <c r="I60"/>
  <c r="H60"/>
  <c r="G60"/>
  <c r="F60"/>
  <c r="E60"/>
  <c r="D60"/>
  <c r="C60"/>
  <c r="J59"/>
  <c r="I59"/>
  <c r="H59"/>
  <c r="G59"/>
  <c r="F59"/>
  <c r="E59"/>
  <c r="D59"/>
  <c r="C59"/>
  <c r="J58"/>
  <c r="I58"/>
  <c r="H58"/>
  <c r="G58"/>
  <c r="F58"/>
  <c r="E58"/>
  <c r="D58"/>
  <c r="C58"/>
  <c r="J57"/>
  <c r="I57"/>
  <c r="H57"/>
  <c r="G57"/>
  <c r="F57"/>
  <c r="E57"/>
  <c r="D57"/>
  <c r="C57"/>
  <c r="J56"/>
  <c r="I56"/>
  <c r="H56"/>
  <c r="G56"/>
  <c r="F56"/>
  <c r="E56"/>
  <c r="D56"/>
  <c r="C56"/>
  <c r="J55"/>
  <c r="I55"/>
  <c r="H55"/>
  <c r="G55"/>
  <c r="F55"/>
  <c r="E55"/>
  <c r="D55"/>
  <c r="C55"/>
  <c r="J54"/>
  <c r="I54"/>
  <c r="H54"/>
  <c r="G54"/>
  <c r="F54"/>
  <c r="E54"/>
  <c r="C54"/>
  <c r="J53"/>
  <c r="I53"/>
  <c r="H53"/>
  <c r="G53"/>
  <c r="F53"/>
  <c r="E53"/>
  <c r="D53"/>
  <c r="C53"/>
  <c r="J52"/>
  <c r="I52"/>
  <c r="H52"/>
  <c r="G52"/>
  <c r="F52"/>
  <c r="E52"/>
  <c r="D52"/>
  <c r="C52"/>
  <c r="J51"/>
  <c r="I51"/>
  <c r="H51"/>
  <c r="G51"/>
  <c r="F51"/>
  <c r="E51"/>
  <c r="D51"/>
  <c r="C51"/>
  <c r="J50"/>
  <c r="I50"/>
  <c r="H50"/>
  <c r="G50"/>
  <c r="F50"/>
  <c r="E50"/>
  <c r="D50"/>
  <c r="C50"/>
  <c r="J49"/>
  <c r="I49"/>
  <c r="H49"/>
  <c r="G49"/>
  <c r="F49"/>
  <c r="E49"/>
  <c r="D49"/>
  <c r="C49"/>
  <c r="J48"/>
  <c r="I48"/>
  <c r="H48"/>
  <c r="G48"/>
  <c r="F48"/>
  <c r="E48"/>
  <c r="D48"/>
  <c r="C48"/>
  <c r="J47"/>
  <c r="I47"/>
  <c r="H47"/>
  <c r="G47"/>
  <c r="F47"/>
  <c r="E47"/>
  <c r="D47"/>
  <c r="C47"/>
  <c r="J46"/>
  <c r="I46"/>
  <c r="H46"/>
  <c r="G46"/>
  <c r="F46"/>
  <c r="E46"/>
  <c r="D46"/>
  <c r="C46"/>
  <c r="J45"/>
  <c r="I45"/>
  <c r="H45"/>
  <c r="G45"/>
  <c r="F45"/>
  <c r="E45"/>
  <c r="D45"/>
  <c r="C45"/>
  <c r="J44"/>
  <c r="I44"/>
  <c r="H44"/>
  <c r="G44"/>
  <c r="F44"/>
  <c r="E44"/>
  <c r="D44"/>
  <c r="C44"/>
  <c r="J43"/>
  <c r="I43"/>
  <c r="H43"/>
  <c r="G43"/>
  <c r="F43"/>
  <c r="E43"/>
  <c r="D43"/>
  <c r="C43"/>
  <c r="J42"/>
  <c r="I42"/>
  <c r="H42"/>
  <c r="G42"/>
  <c r="F42"/>
  <c r="E42"/>
  <c r="D42"/>
  <c r="C42"/>
  <c r="J41"/>
  <c r="I41"/>
  <c r="H41"/>
  <c r="G41"/>
  <c r="F41"/>
  <c r="E41"/>
  <c r="D41"/>
  <c r="C41"/>
  <c r="J40"/>
  <c r="I40"/>
  <c r="H40"/>
  <c r="G40"/>
  <c r="F40"/>
  <c r="E40"/>
  <c r="D40"/>
  <c r="C40"/>
  <c r="J39"/>
  <c r="I39"/>
  <c r="H39"/>
  <c r="G39"/>
  <c r="F39"/>
  <c r="E39"/>
  <c r="D39"/>
  <c r="C39"/>
  <c r="J38"/>
  <c r="I38"/>
  <c r="H38"/>
  <c r="G38"/>
  <c r="F38"/>
  <c r="E38"/>
  <c r="D38"/>
  <c r="C38"/>
  <c r="J37"/>
  <c r="I37"/>
  <c r="H37"/>
  <c r="G37"/>
  <c r="F37"/>
  <c r="E37"/>
  <c r="D37"/>
  <c r="C37"/>
  <c r="J36"/>
  <c r="I36"/>
  <c r="H36"/>
  <c r="G36"/>
  <c r="F36"/>
  <c r="E36"/>
  <c r="D36"/>
  <c r="C36"/>
  <c r="J35"/>
  <c r="I35"/>
  <c r="H35"/>
  <c r="G35"/>
  <c r="F35"/>
  <c r="E35"/>
  <c r="D35"/>
  <c r="C35"/>
  <c r="J34"/>
  <c r="I34"/>
  <c r="H34"/>
  <c r="G34"/>
  <c r="F34"/>
  <c r="E34"/>
  <c r="D34"/>
  <c r="C34"/>
  <c r="J33"/>
  <c r="I33"/>
  <c r="H33"/>
  <c r="G33"/>
  <c r="F33"/>
  <c r="E33"/>
  <c r="D33"/>
  <c r="C33"/>
  <c r="J32"/>
  <c r="I32"/>
  <c r="H32"/>
  <c r="G32"/>
  <c r="F32"/>
  <c r="E32"/>
  <c r="D32"/>
  <c r="C32"/>
  <c r="J31"/>
  <c r="I31"/>
  <c r="H31"/>
  <c r="G31"/>
  <c r="F31"/>
  <c r="E31"/>
  <c r="D31"/>
  <c r="C31"/>
  <c r="J30"/>
  <c r="I30"/>
  <c r="H30"/>
  <c r="G30"/>
  <c r="F30"/>
  <c r="E30"/>
  <c r="D30"/>
  <c r="C30"/>
  <c r="B64"/>
  <c r="B63"/>
  <c r="B62"/>
  <c r="B61"/>
  <c r="B60"/>
  <c r="B59"/>
  <c r="B58"/>
  <c r="B57"/>
  <c r="B56"/>
  <c r="B55"/>
  <c r="B54"/>
  <c r="B53"/>
  <c r="B52"/>
  <c r="B51"/>
  <c r="B50"/>
  <c r="B49"/>
  <c r="B48"/>
  <c r="B47"/>
  <c r="B46"/>
  <c r="K46" s="1"/>
  <c r="B45"/>
  <c r="B44"/>
  <c r="B43"/>
  <c r="B42"/>
  <c r="B41"/>
  <c r="B40"/>
  <c r="B39"/>
  <c r="B38"/>
  <c r="K38" s="1"/>
  <c r="B37"/>
  <c r="B35"/>
  <c r="B34"/>
  <c r="B33"/>
  <c r="B32"/>
  <c r="B31"/>
  <c r="B30"/>
  <c r="G814" i="5"/>
  <c r="F814"/>
  <c r="E814"/>
  <c r="D814"/>
  <c r="C814"/>
  <c r="B814"/>
  <c r="G813"/>
  <c r="F813"/>
  <c r="E813"/>
  <c r="D813"/>
  <c r="C813"/>
  <c r="B813"/>
  <c r="G812"/>
  <c r="F812"/>
  <c r="E812"/>
  <c r="D812"/>
  <c r="C812"/>
  <c r="B812"/>
  <c r="G811"/>
  <c r="F811"/>
  <c r="E811"/>
  <c r="D811"/>
  <c r="C811"/>
  <c r="B811"/>
  <c r="G810"/>
  <c r="F810"/>
  <c r="E810"/>
  <c r="D810"/>
  <c r="C810"/>
  <c r="B810"/>
  <c r="G809"/>
  <c r="F809"/>
  <c r="E809"/>
  <c r="D809"/>
  <c r="C809"/>
  <c r="B809"/>
  <c r="G808"/>
  <c r="F808"/>
  <c r="E808"/>
  <c r="D808"/>
  <c r="C808"/>
  <c r="B808"/>
  <c r="G807"/>
  <c r="F807"/>
  <c r="E807"/>
  <c r="D807"/>
  <c r="C807"/>
  <c r="B807"/>
  <c r="G806"/>
  <c r="F806"/>
  <c r="E806"/>
  <c r="D806"/>
  <c r="C806"/>
  <c r="B806"/>
  <c r="G805"/>
  <c r="F805"/>
  <c r="E805"/>
  <c r="D805"/>
  <c r="C805"/>
  <c r="B805"/>
  <c r="G804"/>
  <c r="F804"/>
  <c r="E804"/>
  <c r="D804"/>
  <c r="C804"/>
  <c r="B804"/>
  <c r="G803"/>
  <c r="F803"/>
  <c r="E803"/>
  <c r="D803"/>
  <c r="C803"/>
  <c r="B803"/>
  <c r="G802"/>
  <c r="F802"/>
  <c r="E802"/>
  <c r="D802"/>
  <c r="C802"/>
  <c r="B802"/>
  <c r="G801"/>
  <c r="F801"/>
  <c r="E801"/>
  <c r="D801"/>
  <c r="C801"/>
  <c r="B801"/>
  <c r="G800"/>
  <c r="F800"/>
  <c r="E800"/>
  <c r="D800"/>
  <c r="C800"/>
  <c r="B800"/>
  <c r="G799"/>
  <c r="F799"/>
  <c r="E799"/>
  <c r="D799"/>
  <c r="C799"/>
  <c r="B799"/>
  <c r="G798"/>
  <c r="F798"/>
  <c r="E798"/>
  <c r="D798"/>
  <c r="C798"/>
  <c r="B798"/>
  <c r="G797"/>
  <c r="F797"/>
  <c r="E797"/>
  <c r="D797"/>
  <c r="C797"/>
  <c r="B797"/>
  <c r="G796"/>
  <c r="F796"/>
  <c r="E796"/>
  <c r="D796"/>
  <c r="C796"/>
  <c r="B796"/>
  <c r="G795"/>
  <c r="F795"/>
  <c r="E795"/>
  <c r="D795"/>
  <c r="C795"/>
  <c r="B795"/>
  <c r="G794"/>
  <c r="F794"/>
  <c r="E794"/>
  <c r="D794"/>
  <c r="C794"/>
  <c r="B794"/>
  <c r="G793"/>
  <c r="F793"/>
  <c r="E793"/>
  <c r="D793"/>
  <c r="C793"/>
  <c r="B793"/>
  <c r="G792"/>
  <c r="F792"/>
  <c r="E792"/>
  <c r="D792"/>
  <c r="C792"/>
  <c r="B792"/>
  <c r="G791"/>
  <c r="F791"/>
  <c r="E791"/>
  <c r="D791"/>
  <c r="C791"/>
  <c r="B791"/>
  <c r="G790"/>
  <c r="F790"/>
  <c r="E790"/>
  <c r="D790"/>
  <c r="C790"/>
  <c r="B790"/>
  <c r="G789"/>
  <c r="F789"/>
  <c r="E789"/>
  <c r="D789"/>
  <c r="C789"/>
  <c r="B789"/>
  <c r="G788"/>
  <c r="F788"/>
  <c r="E788"/>
  <c r="D788"/>
  <c r="C788"/>
  <c r="B788"/>
  <c r="G787"/>
  <c r="F787"/>
  <c r="E787"/>
  <c r="D787"/>
  <c r="C787"/>
  <c r="B787"/>
  <c r="G786"/>
  <c r="F786"/>
  <c r="E786"/>
  <c r="D786"/>
  <c r="C786"/>
  <c r="B786"/>
  <c r="G785"/>
  <c r="F785"/>
  <c r="E785"/>
  <c r="D785"/>
  <c r="C785"/>
  <c r="H785" s="1"/>
  <c r="B785"/>
  <c r="G784"/>
  <c r="F784"/>
  <c r="E784"/>
  <c r="D784"/>
  <c r="C784"/>
  <c r="B784"/>
  <c r="G783"/>
  <c r="F783"/>
  <c r="E783"/>
  <c r="D783"/>
  <c r="C783"/>
  <c r="H783" s="1"/>
  <c r="B783"/>
  <c r="G782"/>
  <c r="F782"/>
  <c r="E782"/>
  <c r="D782"/>
  <c r="C782"/>
  <c r="B782"/>
  <c r="G781"/>
  <c r="F781"/>
  <c r="E781"/>
  <c r="D781"/>
  <c r="C781"/>
  <c r="H781" s="1"/>
  <c r="B781"/>
  <c r="G780"/>
  <c r="F780"/>
  <c r="E780"/>
  <c r="D780"/>
  <c r="C780"/>
  <c r="B780"/>
  <c r="G815"/>
  <c r="F815"/>
  <c r="E815"/>
  <c r="D815"/>
  <c r="C815"/>
  <c r="B815"/>
  <c r="H814"/>
  <c r="H813"/>
  <c r="H812"/>
  <c r="H811"/>
  <c r="H810"/>
  <c r="H809"/>
  <c r="H808"/>
  <c r="H807"/>
  <c r="H806"/>
  <c r="H805"/>
  <c r="H804"/>
  <c r="H803"/>
  <c r="H802"/>
  <c r="H801"/>
  <c r="H800"/>
  <c r="H799"/>
  <c r="H798"/>
  <c r="H797"/>
  <c r="H796"/>
  <c r="H795"/>
  <c r="H794"/>
  <c r="H793"/>
  <c r="H792"/>
  <c r="H791"/>
  <c r="H790"/>
  <c r="H789"/>
  <c r="H788"/>
  <c r="H786"/>
  <c r="H784"/>
  <c r="H782"/>
  <c r="G773"/>
  <c r="F773"/>
  <c r="E773"/>
  <c r="D773"/>
  <c r="C773"/>
  <c r="B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Z692"/>
  <c r="Z693"/>
  <c r="Z694"/>
  <c r="Z695"/>
  <c r="Z696"/>
  <c r="Z697"/>
  <c r="Z698"/>
  <c r="Z699"/>
  <c r="Z700"/>
  <c r="Z701"/>
  <c r="Z702"/>
  <c r="Z703"/>
  <c r="Z704"/>
  <c r="Z705"/>
  <c r="Z706"/>
  <c r="Z707"/>
  <c r="Z708"/>
  <c r="Z709"/>
  <c r="Z710"/>
  <c r="Z711"/>
  <c r="Z712"/>
  <c r="Z713"/>
  <c r="Z714"/>
  <c r="Z715"/>
  <c r="Z716"/>
  <c r="Z717"/>
  <c r="Z718"/>
  <c r="Z719"/>
  <c r="Z720"/>
  <c r="Z721"/>
  <c r="Z722"/>
  <c r="Z723"/>
  <c r="Z724"/>
  <c r="Z725"/>
  <c r="Z726"/>
  <c r="B727"/>
  <c r="C727"/>
  <c r="D727"/>
  <c r="E727"/>
  <c r="F727"/>
  <c r="G727"/>
  <c r="H727"/>
  <c r="I727"/>
  <c r="J727"/>
  <c r="K727"/>
  <c r="L727"/>
  <c r="M727"/>
  <c r="N727"/>
  <c r="O727"/>
  <c r="P727"/>
  <c r="Q727"/>
  <c r="R727"/>
  <c r="S727"/>
  <c r="T727"/>
  <c r="U727"/>
  <c r="V727"/>
  <c r="W727"/>
  <c r="X727"/>
  <c r="Y727"/>
  <c r="V60" i="6"/>
  <c r="U60"/>
  <c r="T60"/>
  <c r="S60"/>
  <c r="R60"/>
  <c r="Q60"/>
  <c r="P60"/>
  <c r="O60"/>
  <c r="V59"/>
  <c r="U59"/>
  <c r="T59"/>
  <c r="S59"/>
  <c r="R59"/>
  <c r="Q59"/>
  <c r="P59"/>
  <c r="O59"/>
  <c r="V58"/>
  <c r="U58"/>
  <c r="T58"/>
  <c r="S58"/>
  <c r="R58"/>
  <c r="Q58"/>
  <c r="P58"/>
  <c r="O58"/>
  <c r="V57"/>
  <c r="U57"/>
  <c r="T57"/>
  <c r="S57"/>
  <c r="R57"/>
  <c r="Q57"/>
  <c r="P57"/>
  <c r="O57"/>
  <c r="V56"/>
  <c r="U56"/>
  <c r="T56"/>
  <c r="S56"/>
  <c r="R56"/>
  <c r="Q56"/>
  <c r="P56"/>
  <c r="O56"/>
  <c r="N59"/>
  <c r="N60"/>
  <c r="W60" s="1"/>
  <c r="N58"/>
  <c r="N57"/>
  <c r="W57" s="1"/>
  <c r="N56"/>
  <c r="J83"/>
  <c r="I83"/>
  <c r="H83"/>
  <c r="G83"/>
  <c r="F83"/>
  <c r="E83"/>
  <c r="D83"/>
  <c r="C83"/>
  <c r="B83"/>
  <c r="W135"/>
  <c r="V135"/>
  <c r="U135"/>
  <c r="T135"/>
  <c r="S135"/>
  <c r="R135"/>
  <c r="Q135"/>
  <c r="P135"/>
  <c r="O135"/>
  <c r="N135"/>
  <c r="W134"/>
  <c r="V134"/>
  <c r="U134"/>
  <c r="T134"/>
  <c r="S134"/>
  <c r="R134"/>
  <c r="Q134"/>
  <c r="P134"/>
  <c r="O134"/>
  <c r="N134"/>
  <c r="V133"/>
  <c r="U133"/>
  <c r="T133"/>
  <c r="S133"/>
  <c r="R133"/>
  <c r="Q133"/>
  <c r="P133"/>
  <c r="O133"/>
  <c r="N133"/>
  <c r="V132"/>
  <c r="U132"/>
  <c r="T132"/>
  <c r="S132"/>
  <c r="R132"/>
  <c r="Q132"/>
  <c r="P132"/>
  <c r="O132"/>
  <c r="N132"/>
  <c r="V131"/>
  <c r="U131"/>
  <c r="T131"/>
  <c r="S131"/>
  <c r="R131"/>
  <c r="Q131"/>
  <c r="P131"/>
  <c r="O131"/>
  <c r="N131"/>
  <c r="V130"/>
  <c r="U130"/>
  <c r="T130"/>
  <c r="S130"/>
  <c r="R130"/>
  <c r="Q130"/>
  <c r="P130"/>
  <c r="O130"/>
  <c r="N130"/>
  <c r="V129"/>
  <c r="U129"/>
  <c r="T129"/>
  <c r="S129"/>
  <c r="R129"/>
  <c r="Q129"/>
  <c r="P129"/>
  <c r="O129"/>
  <c r="N129"/>
  <c r="V128"/>
  <c r="U128"/>
  <c r="T128"/>
  <c r="S128"/>
  <c r="R128"/>
  <c r="Q128"/>
  <c r="P128"/>
  <c r="O128"/>
  <c r="N128"/>
  <c r="V127"/>
  <c r="U127"/>
  <c r="T127"/>
  <c r="S127"/>
  <c r="R127"/>
  <c r="Q127"/>
  <c r="P127"/>
  <c r="O127"/>
  <c r="N127"/>
  <c r="V126"/>
  <c r="U126"/>
  <c r="T126"/>
  <c r="S126"/>
  <c r="R126"/>
  <c r="Q126"/>
  <c r="P126"/>
  <c r="O126"/>
  <c r="N126"/>
  <c r="J159"/>
  <c r="I159"/>
  <c r="H159"/>
  <c r="G159"/>
  <c r="F159"/>
  <c r="E159"/>
  <c r="D159"/>
  <c r="C159"/>
  <c r="B159"/>
  <c r="W97"/>
  <c r="V97"/>
  <c r="U97"/>
  <c r="T97"/>
  <c r="S97"/>
  <c r="R97"/>
  <c r="Q97"/>
  <c r="P97"/>
  <c r="O97"/>
  <c r="N97"/>
  <c r="W96"/>
  <c r="V96"/>
  <c r="U96"/>
  <c r="T96"/>
  <c r="S96"/>
  <c r="R96"/>
  <c r="Q96"/>
  <c r="P96"/>
  <c r="O96"/>
  <c r="N96"/>
  <c r="V95"/>
  <c r="U95"/>
  <c r="T95"/>
  <c r="S95"/>
  <c r="R95"/>
  <c r="Q95"/>
  <c r="P95"/>
  <c r="O95"/>
  <c r="N95"/>
  <c r="V94"/>
  <c r="U94"/>
  <c r="T94"/>
  <c r="S94"/>
  <c r="R94"/>
  <c r="Q94"/>
  <c r="P94"/>
  <c r="O94"/>
  <c r="N94"/>
  <c r="V93"/>
  <c r="U93"/>
  <c r="T93"/>
  <c r="S93"/>
  <c r="R93"/>
  <c r="Q93"/>
  <c r="P93"/>
  <c r="O93"/>
  <c r="N93"/>
  <c r="V92"/>
  <c r="U92"/>
  <c r="T92"/>
  <c r="S92"/>
  <c r="R92"/>
  <c r="Q92"/>
  <c r="P92"/>
  <c r="O92"/>
  <c r="N92"/>
  <c r="V91"/>
  <c r="U91"/>
  <c r="T91"/>
  <c r="S91"/>
  <c r="R91"/>
  <c r="Q91"/>
  <c r="P91"/>
  <c r="O91"/>
  <c r="N91"/>
  <c r="V90"/>
  <c r="U90"/>
  <c r="T90"/>
  <c r="S90"/>
  <c r="R90"/>
  <c r="Q90"/>
  <c r="P90"/>
  <c r="O90"/>
  <c r="N90"/>
  <c r="V89"/>
  <c r="U89"/>
  <c r="T89"/>
  <c r="S89"/>
  <c r="R89"/>
  <c r="Q89"/>
  <c r="P89"/>
  <c r="O89"/>
  <c r="N89"/>
  <c r="V88"/>
  <c r="U88"/>
  <c r="T88"/>
  <c r="S88"/>
  <c r="R88"/>
  <c r="Q88"/>
  <c r="P88"/>
  <c r="O88"/>
  <c r="N88"/>
  <c r="V55"/>
  <c r="U55"/>
  <c r="T55"/>
  <c r="S55"/>
  <c r="R55"/>
  <c r="Q55"/>
  <c r="P55"/>
  <c r="O55"/>
  <c r="N55"/>
  <c r="K83"/>
  <c r="W63"/>
  <c r="V63"/>
  <c r="U63"/>
  <c r="T63"/>
  <c r="S63"/>
  <c r="R63"/>
  <c r="Q63"/>
  <c r="P63"/>
  <c r="O63"/>
  <c r="N63"/>
  <c r="W62"/>
  <c r="V62"/>
  <c r="U62"/>
  <c r="T62"/>
  <c r="S62"/>
  <c r="R62"/>
  <c r="Q62"/>
  <c r="P62"/>
  <c r="O62"/>
  <c r="N62"/>
  <c r="V61"/>
  <c r="U61"/>
  <c r="T61"/>
  <c r="S61"/>
  <c r="R61"/>
  <c r="Q61"/>
  <c r="P61"/>
  <c r="O61"/>
  <c r="N61"/>
  <c r="V54"/>
  <c r="U54"/>
  <c r="T54"/>
  <c r="S54"/>
  <c r="R54"/>
  <c r="Q54"/>
  <c r="P54"/>
  <c r="O54"/>
  <c r="N54"/>
  <c r="V53"/>
  <c r="U53"/>
  <c r="T53"/>
  <c r="S53"/>
  <c r="R53"/>
  <c r="Q53"/>
  <c r="P53"/>
  <c r="O53"/>
  <c r="N53"/>
  <c r="V52"/>
  <c r="U52"/>
  <c r="T52"/>
  <c r="S52"/>
  <c r="R52"/>
  <c r="Q52"/>
  <c r="P52"/>
  <c r="O52"/>
  <c r="N52"/>
  <c r="V51"/>
  <c r="U51"/>
  <c r="T51"/>
  <c r="S51"/>
  <c r="R51"/>
  <c r="Q51"/>
  <c r="P51"/>
  <c r="O51"/>
  <c r="N51"/>
  <c r="V50"/>
  <c r="U50"/>
  <c r="T50"/>
  <c r="S50"/>
  <c r="R50"/>
  <c r="Q50"/>
  <c r="P50"/>
  <c r="O50"/>
  <c r="J365" i="1"/>
  <c r="I365"/>
  <c r="H365"/>
  <c r="G365"/>
  <c r="F365"/>
  <c r="E365"/>
  <c r="D365"/>
  <c r="J364"/>
  <c r="I364"/>
  <c r="H364"/>
  <c r="G364"/>
  <c r="F364"/>
  <c r="E364"/>
  <c r="D364"/>
  <c r="J363"/>
  <c r="I363"/>
  <c r="H363"/>
  <c r="G363"/>
  <c r="F363"/>
  <c r="E363"/>
  <c r="D363"/>
  <c r="J362"/>
  <c r="I362"/>
  <c r="H362"/>
  <c r="G362"/>
  <c r="F362"/>
  <c r="E362"/>
  <c r="D362"/>
  <c r="J361"/>
  <c r="I361"/>
  <c r="H361"/>
  <c r="G361"/>
  <c r="F361"/>
  <c r="E361"/>
  <c r="D361"/>
  <c r="J360"/>
  <c r="I360"/>
  <c r="H360"/>
  <c r="G360"/>
  <c r="F360"/>
  <c r="E360"/>
  <c r="D360"/>
  <c r="J359"/>
  <c r="I359"/>
  <c r="H359"/>
  <c r="G359"/>
  <c r="F359"/>
  <c r="E359"/>
  <c r="D359"/>
  <c r="J358"/>
  <c r="I358"/>
  <c r="H358"/>
  <c r="G358"/>
  <c r="F358"/>
  <c r="E358"/>
  <c r="D358"/>
  <c r="J357"/>
  <c r="I357"/>
  <c r="H357"/>
  <c r="G357"/>
  <c r="F357"/>
  <c r="E357"/>
  <c r="D357"/>
  <c r="J356"/>
  <c r="I356"/>
  <c r="H356"/>
  <c r="G356"/>
  <c r="F356"/>
  <c r="E356"/>
  <c r="D356"/>
  <c r="J355"/>
  <c r="I355"/>
  <c r="H355"/>
  <c r="G355"/>
  <c r="F355"/>
  <c r="E355"/>
  <c r="J354"/>
  <c r="I354"/>
  <c r="H354"/>
  <c r="G354"/>
  <c r="F354"/>
  <c r="E354"/>
  <c r="D354"/>
  <c r="J353"/>
  <c r="I353"/>
  <c r="H353"/>
  <c r="G353"/>
  <c r="F353"/>
  <c r="E353"/>
  <c r="D353"/>
  <c r="J352"/>
  <c r="I352"/>
  <c r="H352"/>
  <c r="G352"/>
  <c r="F352"/>
  <c r="E352"/>
  <c r="D352"/>
  <c r="J351"/>
  <c r="I351"/>
  <c r="H351"/>
  <c r="G351"/>
  <c r="F351"/>
  <c r="E351"/>
  <c r="D351"/>
  <c r="J350"/>
  <c r="I350"/>
  <c r="H350"/>
  <c r="G350"/>
  <c r="F350"/>
  <c r="E350"/>
  <c r="D350"/>
  <c r="J349"/>
  <c r="I349"/>
  <c r="H349"/>
  <c r="G349"/>
  <c r="F349"/>
  <c r="E349"/>
  <c r="D349"/>
  <c r="J348"/>
  <c r="I348"/>
  <c r="H348"/>
  <c r="G348"/>
  <c r="F348"/>
  <c r="E348"/>
  <c r="D348"/>
  <c r="J347"/>
  <c r="I347"/>
  <c r="H347"/>
  <c r="G347"/>
  <c r="F347"/>
  <c r="E347"/>
  <c r="D347"/>
  <c r="J346"/>
  <c r="I346"/>
  <c r="H346"/>
  <c r="G346"/>
  <c r="F346"/>
  <c r="E346"/>
  <c r="D346"/>
  <c r="J345"/>
  <c r="I345"/>
  <c r="H345"/>
  <c r="G345"/>
  <c r="F345"/>
  <c r="E345"/>
  <c r="D345"/>
  <c r="J344"/>
  <c r="I344"/>
  <c r="H344"/>
  <c r="G344"/>
  <c r="F344"/>
  <c r="E344"/>
  <c r="D344"/>
  <c r="J343"/>
  <c r="I343"/>
  <c r="H343"/>
  <c r="G343"/>
  <c r="F343"/>
  <c r="E343"/>
  <c r="D343"/>
  <c r="J342"/>
  <c r="I342"/>
  <c r="H342"/>
  <c r="G342"/>
  <c r="F342"/>
  <c r="E342"/>
  <c r="D342"/>
  <c r="J341"/>
  <c r="I341"/>
  <c r="H341"/>
  <c r="G341"/>
  <c r="F341"/>
  <c r="E341"/>
  <c r="D341"/>
  <c r="J340"/>
  <c r="I340"/>
  <c r="H340"/>
  <c r="G340"/>
  <c r="F340"/>
  <c r="E340"/>
  <c r="D340"/>
  <c r="J339"/>
  <c r="I339"/>
  <c r="H339"/>
  <c r="G339"/>
  <c r="F339"/>
  <c r="E339"/>
  <c r="D339"/>
  <c r="J338"/>
  <c r="I338"/>
  <c r="H338"/>
  <c r="G338"/>
  <c r="F338"/>
  <c r="E338"/>
  <c r="D338"/>
  <c r="J337"/>
  <c r="I337"/>
  <c r="H337"/>
  <c r="G337"/>
  <c r="F337"/>
  <c r="E337"/>
  <c r="D337"/>
  <c r="J336"/>
  <c r="I336"/>
  <c r="H336"/>
  <c r="G336"/>
  <c r="F336"/>
  <c r="E336"/>
  <c r="D336"/>
  <c r="J335"/>
  <c r="I335"/>
  <c r="H335"/>
  <c r="G335"/>
  <c r="F335"/>
  <c r="E335"/>
  <c r="D335"/>
  <c r="J334"/>
  <c r="I334"/>
  <c r="H334"/>
  <c r="G334"/>
  <c r="F334"/>
  <c r="E334"/>
  <c r="D334"/>
  <c r="J333"/>
  <c r="I333"/>
  <c r="H333"/>
  <c r="G333"/>
  <c r="F333"/>
  <c r="E333"/>
  <c r="D333"/>
  <c r="J332"/>
  <c r="I332"/>
  <c r="H332"/>
  <c r="G332"/>
  <c r="F332"/>
  <c r="E332"/>
  <c r="D332"/>
  <c r="J331"/>
  <c r="I331"/>
  <c r="H331"/>
  <c r="G331"/>
  <c r="F331"/>
  <c r="E331"/>
  <c r="D331"/>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C365"/>
  <c r="C364"/>
  <c r="K364" s="1"/>
  <c r="C363"/>
  <c r="C362"/>
  <c r="K362" s="1"/>
  <c r="C361"/>
  <c r="C360"/>
  <c r="K360" s="1"/>
  <c r="C359"/>
  <c r="C358"/>
  <c r="C357"/>
  <c r="C356"/>
  <c r="C355"/>
  <c r="C354"/>
  <c r="C353"/>
  <c r="C352"/>
  <c r="C351"/>
  <c r="C350"/>
  <c r="C349"/>
  <c r="C348"/>
  <c r="K348" s="1"/>
  <c r="C347"/>
  <c r="C346"/>
  <c r="K346" s="1"/>
  <c r="C345"/>
  <c r="C344"/>
  <c r="C343"/>
  <c r="C342"/>
  <c r="K342" s="1"/>
  <c r="C341"/>
  <c r="C340"/>
  <c r="K340" s="1"/>
  <c r="C339"/>
  <c r="C338"/>
  <c r="C336"/>
  <c r="C335"/>
  <c r="C334"/>
  <c r="C333"/>
  <c r="K333" s="1"/>
  <c r="C332"/>
  <c r="C331"/>
  <c r="C337"/>
  <c r="J65"/>
  <c r="I65"/>
  <c r="G65"/>
  <c r="F65"/>
  <c r="E65"/>
  <c r="D65"/>
  <c r="C65"/>
  <c r="K64"/>
  <c r="K63"/>
  <c r="K62"/>
  <c r="K59"/>
  <c r="K58"/>
  <c r="K57"/>
  <c r="K56"/>
  <c r="K53"/>
  <c r="K52"/>
  <c r="K50"/>
  <c r="K49"/>
  <c r="K47"/>
  <c r="K45"/>
  <c r="K43"/>
  <c r="K42"/>
  <c r="K41"/>
  <c r="K39"/>
  <c r="K37"/>
  <c r="K35"/>
  <c r="K34"/>
  <c r="K33"/>
  <c r="K32"/>
  <c r="K31"/>
  <c r="B65"/>
  <c r="K55"/>
  <c r="H324"/>
  <c r="G324"/>
  <c r="B42" i="5"/>
  <c r="J288"/>
  <c r="K289"/>
  <c r="I289"/>
  <c r="I258"/>
  <c r="I259"/>
  <c r="I260"/>
  <c r="I261"/>
  <c r="I262"/>
  <c r="I263"/>
  <c r="I264"/>
  <c r="I265"/>
  <c r="I266"/>
  <c r="I267"/>
  <c r="I268"/>
  <c r="I269"/>
  <c r="I270"/>
  <c r="I271"/>
  <c r="I272"/>
  <c r="I273"/>
  <c r="I274"/>
  <c r="I275"/>
  <c r="I276"/>
  <c r="I277"/>
  <c r="I278"/>
  <c r="I279"/>
  <c r="I280"/>
  <c r="I281"/>
  <c r="I282"/>
  <c r="I283"/>
  <c r="I284"/>
  <c r="I285"/>
  <c r="I286"/>
  <c r="I287"/>
  <c r="I288"/>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G684"/>
  <c r="F684"/>
  <c r="E684"/>
  <c r="D684"/>
  <c r="C684"/>
  <c r="B684"/>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42" s="1"/>
  <c r="G642"/>
  <c r="F642"/>
  <c r="E642"/>
  <c r="D642"/>
  <c r="C642"/>
  <c r="B642"/>
  <c r="K356" i="1"/>
  <c r="K358"/>
  <c r="K344"/>
  <c r="K332"/>
  <c r="K341"/>
  <c r="L87" i="5"/>
  <c r="K87"/>
  <c r="J87"/>
  <c r="I87"/>
  <c r="H87"/>
  <c r="G87"/>
  <c r="E87"/>
  <c r="D87"/>
  <c r="C87"/>
  <c r="B87"/>
  <c r="F78"/>
  <c r="F68"/>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G509"/>
  <c r="H508"/>
  <c r="H507"/>
  <c r="H506"/>
  <c r="H505"/>
  <c r="H504"/>
  <c r="H503"/>
  <c r="H502"/>
  <c r="H501"/>
  <c r="H500"/>
  <c r="H499"/>
  <c r="H498"/>
  <c r="H497"/>
  <c r="H496"/>
  <c r="H495"/>
  <c r="H494"/>
  <c r="H493"/>
  <c r="H492"/>
  <c r="H491"/>
  <c r="H490"/>
  <c r="H489"/>
  <c r="G482"/>
  <c r="H482" s="1"/>
  <c r="H481"/>
  <c r="H480"/>
  <c r="H479"/>
  <c r="H478"/>
  <c r="H477"/>
  <c r="H476"/>
  <c r="H475"/>
  <c r="H474"/>
  <c r="H473"/>
  <c r="H472"/>
  <c r="H471"/>
  <c r="H470"/>
  <c r="H469"/>
  <c r="H468"/>
  <c r="H467"/>
  <c r="H466"/>
  <c r="H465"/>
  <c r="H464"/>
  <c r="H463"/>
  <c r="H462"/>
  <c r="H461"/>
  <c r="H460"/>
  <c r="H459"/>
  <c r="H458"/>
  <c r="G447"/>
  <c r="F447"/>
  <c r="E447"/>
  <c r="D447"/>
  <c r="C447"/>
  <c r="B447"/>
  <c r="H447" s="1"/>
  <c r="H446"/>
  <c r="H445"/>
  <c r="H444"/>
  <c r="H443"/>
  <c r="H442"/>
  <c r="H441"/>
  <c r="H440"/>
  <c r="H439"/>
  <c r="H438"/>
  <c r="H437"/>
  <c r="H436"/>
  <c r="H435"/>
  <c r="H434"/>
  <c r="H433"/>
  <c r="H432"/>
  <c r="H431"/>
  <c r="H430"/>
  <c r="H429"/>
  <c r="H428"/>
  <c r="H427"/>
  <c r="H426"/>
  <c r="H425"/>
  <c r="H424"/>
  <c r="G419"/>
  <c r="F419"/>
  <c r="E419"/>
  <c r="D419"/>
  <c r="C419"/>
  <c r="B419"/>
  <c r="H418"/>
  <c r="H417"/>
  <c r="H416"/>
  <c r="H415"/>
  <c r="H414"/>
  <c r="H413"/>
  <c r="H412"/>
  <c r="H411"/>
  <c r="H410"/>
  <c r="H409"/>
  <c r="H408"/>
  <c r="H407"/>
  <c r="H406"/>
  <c r="H405"/>
  <c r="H404"/>
  <c r="H403"/>
  <c r="H402"/>
  <c r="H401"/>
  <c r="H400"/>
  <c r="H399"/>
  <c r="H398"/>
  <c r="G393"/>
  <c r="F393"/>
  <c r="E393"/>
  <c r="D393"/>
  <c r="C393"/>
  <c r="B393"/>
  <c r="H392"/>
  <c r="H391"/>
  <c r="H390"/>
  <c r="H389"/>
  <c r="H388"/>
  <c r="H387"/>
  <c r="H386"/>
  <c r="H385"/>
  <c r="H384"/>
  <c r="H383"/>
  <c r="H382"/>
  <c r="H381"/>
  <c r="H380"/>
  <c r="H379"/>
  <c r="H378"/>
  <c r="H377"/>
  <c r="H376"/>
  <c r="H375"/>
  <c r="H374"/>
  <c r="H373"/>
  <c r="H372"/>
  <c r="G367"/>
  <c r="F367"/>
  <c r="E367"/>
  <c r="D367"/>
  <c r="C367"/>
  <c r="B367"/>
  <c r="H366"/>
  <c r="H365"/>
  <c r="H364"/>
  <c r="H363"/>
  <c r="H362"/>
  <c r="H361"/>
  <c r="H360"/>
  <c r="H359"/>
  <c r="H358"/>
  <c r="H357"/>
  <c r="H356"/>
  <c r="H355"/>
  <c r="H354"/>
  <c r="H353"/>
  <c r="H352"/>
  <c r="H351"/>
  <c r="H350"/>
  <c r="H349"/>
  <c r="H348"/>
  <c r="G343"/>
  <c r="F343"/>
  <c r="E343"/>
  <c r="D343"/>
  <c r="C343"/>
  <c r="B343"/>
  <c r="H342"/>
  <c r="H341"/>
  <c r="H340"/>
  <c r="H339"/>
  <c r="H338"/>
  <c r="H337"/>
  <c r="H336"/>
  <c r="H335"/>
  <c r="H334"/>
  <c r="H333"/>
  <c r="H332"/>
  <c r="G327"/>
  <c r="F327"/>
  <c r="E327"/>
  <c r="D327"/>
  <c r="C327"/>
  <c r="B327"/>
  <c r="H327" s="1"/>
  <c r="H326"/>
  <c r="H325"/>
  <c r="H324"/>
  <c r="H323"/>
  <c r="H322"/>
  <c r="H321"/>
  <c r="H320"/>
  <c r="H319"/>
  <c r="H318"/>
  <c r="H317"/>
  <c r="H316"/>
  <c r="H315"/>
  <c r="H314"/>
  <c r="G309"/>
  <c r="F309"/>
  <c r="E309"/>
  <c r="D309"/>
  <c r="C309"/>
  <c r="B309"/>
  <c r="H308"/>
  <c r="H307"/>
  <c r="H306"/>
  <c r="H305"/>
  <c r="H304"/>
  <c r="H303"/>
  <c r="H302"/>
  <c r="H301"/>
  <c r="H300"/>
  <c r="H299"/>
  <c r="H298"/>
  <c r="AE252"/>
  <c r="AD252"/>
  <c r="AC252"/>
  <c r="AB252"/>
  <c r="AA252"/>
  <c r="Z252"/>
  <c r="Y252"/>
  <c r="X252"/>
  <c r="W252"/>
  <c r="V252"/>
  <c r="U252"/>
  <c r="T252"/>
  <c r="S252"/>
  <c r="R252"/>
  <c r="Q252"/>
  <c r="P252"/>
  <c r="O252"/>
  <c r="N252"/>
  <c r="M252"/>
  <c r="L252"/>
  <c r="K252"/>
  <c r="J252"/>
  <c r="I252"/>
  <c r="H252"/>
  <c r="G252"/>
  <c r="F252"/>
  <c r="E252"/>
  <c r="D252"/>
  <c r="C252"/>
  <c r="B252"/>
  <c r="AF251"/>
  <c r="AF250"/>
  <c r="AF249"/>
  <c r="AF248"/>
  <c r="AF247"/>
  <c r="AF246"/>
  <c r="AF245"/>
  <c r="AF244"/>
  <c r="AF243"/>
  <c r="AF242"/>
  <c r="AF241"/>
  <c r="AF240"/>
  <c r="AF239"/>
  <c r="AF238"/>
  <c r="AF237"/>
  <c r="AF236"/>
  <c r="AF235"/>
  <c r="AF234"/>
  <c r="AF233"/>
  <c r="AF232"/>
  <c r="AF231"/>
  <c r="AF230"/>
  <c r="AF229"/>
  <c r="AE223"/>
  <c r="AD223"/>
  <c r="AC223"/>
  <c r="AB223"/>
  <c r="AA223"/>
  <c r="Z223"/>
  <c r="Y223"/>
  <c r="X223"/>
  <c r="W223"/>
  <c r="V223"/>
  <c r="U223"/>
  <c r="T223"/>
  <c r="S223"/>
  <c r="R223"/>
  <c r="Q223"/>
  <c r="P223"/>
  <c r="O223"/>
  <c r="N223"/>
  <c r="M223"/>
  <c r="L223"/>
  <c r="K223"/>
  <c r="J223"/>
  <c r="I223"/>
  <c r="H223"/>
  <c r="G223"/>
  <c r="F223"/>
  <c r="E223"/>
  <c r="D223"/>
  <c r="C223"/>
  <c r="B223"/>
  <c r="AF223" s="1"/>
  <c r="AF222"/>
  <c r="AF221"/>
  <c r="AF220"/>
  <c r="AF219"/>
  <c r="AF218"/>
  <c r="AF217"/>
  <c r="AF216"/>
  <c r="AF215"/>
  <c r="AF214"/>
  <c r="AF213"/>
  <c r="AF212"/>
  <c r="AF211"/>
  <c r="AF210"/>
  <c r="AF209"/>
  <c r="AF208"/>
  <c r="AF207"/>
  <c r="AF206"/>
  <c r="AF205"/>
  <c r="AF204"/>
  <c r="AF203"/>
  <c r="AF202"/>
  <c r="AE196"/>
  <c r="AD196"/>
  <c r="AC196"/>
  <c r="AB196"/>
  <c r="AA196"/>
  <c r="Z196"/>
  <c r="Y196"/>
  <c r="X196"/>
  <c r="W196"/>
  <c r="V196"/>
  <c r="U196"/>
  <c r="T196"/>
  <c r="S196"/>
  <c r="R196"/>
  <c r="Q196"/>
  <c r="P196"/>
  <c r="O196"/>
  <c r="N196"/>
  <c r="M196"/>
  <c r="L196"/>
  <c r="K196"/>
  <c r="J196"/>
  <c r="I196"/>
  <c r="H196"/>
  <c r="G196"/>
  <c r="F196"/>
  <c r="E196"/>
  <c r="D196"/>
  <c r="C196"/>
  <c r="B196"/>
  <c r="AF195"/>
  <c r="AF194"/>
  <c r="AF193"/>
  <c r="AF192"/>
  <c r="AF191"/>
  <c r="AF190"/>
  <c r="AF189"/>
  <c r="AF188"/>
  <c r="AF187"/>
  <c r="AF186"/>
  <c r="AF185"/>
  <c r="AF184"/>
  <c r="AF183"/>
  <c r="AF182"/>
  <c r="AF181"/>
  <c r="AF180"/>
  <c r="AF179"/>
  <c r="AF178"/>
  <c r="AF177"/>
  <c r="AF176"/>
  <c r="AF175"/>
  <c r="AE170"/>
  <c r="AD170"/>
  <c r="AC170"/>
  <c r="AB170"/>
  <c r="AA170"/>
  <c r="Z170"/>
  <c r="Y170"/>
  <c r="X170"/>
  <c r="W170"/>
  <c r="V170"/>
  <c r="U170"/>
  <c r="T170"/>
  <c r="S170"/>
  <c r="R170"/>
  <c r="Q170"/>
  <c r="P170"/>
  <c r="O170"/>
  <c r="N170"/>
  <c r="M170"/>
  <c r="L170"/>
  <c r="K170"/>
  <c r="J170"/>
  <c r="I170"/>
  <c r="H170"/>
  <c r="G170"/>
  <c r="F170"/>
  <c r="E170"/>
  <c r="D170"/>
  <c r="C170"/>
  <c r="B170"/>
  <c r="AF170" s="1"/>
  <c r="AF169"/>
  <c r="AF168"/>
  <c r="AF167"/>
  <c r="AF166"/>
  <c r="AF165"/>
  <c r="AF164"/>
  <c r="AF163"/>
  <c r="AF162"/>
  <c r="AF161"/>
  <c r="AF160"/>
  <c r="AF159"/>
  <c r="AF158"/>
  <c r="AF157"/>
  <c r="AF156"/>
  <c r="AF155"/>
  <c r="AF154"/>
  <c r="AF153"/>
  <c r="AF152"/>
  <c r="AF151"/>
  <c r="AE146"/>
  <c r="AD146"/>
  <c r="AC146"/>
  <c r="AB146"/>
  <c r="AA146"/>
  <c r="Z146"/>
  <c r="Y146"/>
  <c r="X146"/>
  <c r="W146"/>
  <c r="V146"/>
  <c r="U146"/>
  <c r="T146"/>
  <c r="S146"/>
  <c r="R146"/>
  <c r="Q146"/>
  <c r="P146"/>
  <c r="O146"/>
  <c r="N146"/>
  <c r="M146"/>
  <c r="L146"/>
  <c r="K146"/>
  <c r="J146"/>
  <c r="I146"/>
  <c r="H146"/>
  <c r="G146"/>
  <c r="F146"/>
  <c r="E146"/>
  <c r="D146"/>
  <c r="C146"/>
  <c r="B146"/>
  <c r="AF145"/>
  <c r="AF144"/>
  <c r="AF143"/>
  <c r="AF142"/>
  <c r="AF141"/>
  <c r="AF140"/>
  <c r="AF139"/>
  <c r="AF138"/>
  <c r="AF137"/>
  <c r="AF136"/>
  <c r="AF135"/>
  <c r="AE129"/>
  <c r="AD129"/>
  <c r="AC129"/>
  <c r="AB129"/>
  <c r="AA129"/>
  <c r="Z129"/>
  <c r="Y129"/>
  <c r="X129"/>
  <c r="W129"/>
  <c r="V129"/>
  <c r="U129"/>
  <c r="T129"/>
  <c r="S129"/>
  <c r="R129"/>
  <c r="Q129"/>
  <c r="P129"/>
  <c r="O129"/>
  <c r="N129"/>
  <c r="M129"/>
  <c r="L129"/>
  <c r="K129"/>
  <c r="J129"/>
  <c r="I129"/>
  <c r="H129"/>
  <c r="G129"/>
  <c r="F129"/>
  <c r="E129"/>
  <c r="D129"/>
  <c r="C129"/>
  <c r="B129"/>
  <c r="AF129" s="1"/>
  <c r="AF128"/>
  <c r="AF127"/>
  <c r="AF126"/>
  <c r="AF125"/>
  <c r="AF124"/>
  <c r="AF123"/>
  <c r="AF122"/>
  <c r="AF121"/>
  <c r="AF120"/>
  <c r="AF119"/>
  <c r="AF118"/>
  <c r="AF117"/>
  <c r="AF116"/>
  <c r="AE111"/>
  <c r="AD111"/>
  <c r="AC111"/>
  <c r="AB111"/>
  <c r="AA111"/>
  <c r="Z111"/>
  <c r="Y111"/>
  <c r="X111"/>
  <c r="W111"/>
  <c r="V111"/>
  <c r="U111"/>
  <c r="T111"/>
  <c r="S111"/>
  <c r="R111"/>
  <c r="Q111"/>
  <c r="P111"/>
  <c r="O111"/>
  <c r="N111"/>
  <c r="M111"/>
  <c r="L111"/>
  <c r="K111"/>
  <c r="J111"/>
  <c r="I111"/>
  <c r="H111"/>
  <c r="G111"/>
  <c r="F111"/>
  <c r="E111"/>
  <c r="D111"/>
  <c r="C111"/>
  <c r="B111"/>
  <c r="AF110"/>
  <c r="AF109"/>
  <c r="AF108"/>
  <c r="AF107"/>
  <c r="AF106"/>
  <c r="AF105"/>
  <c r="AF104"/>
  <c r="AF103"/>
  <c r="AF102"/>
  <c r="AF101"/>
  <c r="AF100"/>
  <c r="AF111" s="1"/>
  <c r="J79" i="3"/>
  <c r="I79"/>
  <c r="H79"/>
  <c r="G79"/>
  <c r="F79"/>
  <c r="E79"/>
  <c r="D79"/>
  <c r="C79"/>
  <c r="B79"/>
  <c r="J40"/>
  <c r="I40"/>
  <c r="H40"/>
  <c r="G40"/>
  <c r="F40"/>
  <c r="E40"/>
  <c r="D40"/>
  <c r="C40"/>
  <c r="B40"/>
  <c r="J281" i="1"/>
  <c r="I281"/>
  <c r="H281"/>
  <c r="G281"/>
  <c r="F281"/>
  <c r="E281"/>
  <c r="D281"/>
  <c r="C281"/>
  <c r="B324"/>
  <c r="B281"/>
  <c r="B238"/>
  <c r="B195"/>
  <c r="B152"/>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08"/>
  <c r="K107"/>
  <c r="K106"/>
  <c r="K105"/>
  <c r="K104"/>
  <c r="K103"/>
  <c r="K102"/>
  <c r="K101"/>
  <c r="K100"/>
  <c r="K99"/>
  <c r="K98"/>
  <c r="K97"/>
  <c r="K96"/>
  <c r="K95"/>
  <c r="K94"/>
  <c r="K93"/>
  <c r="K92"/>
  <c r="K91"/>
  <c r="K90"/>
  <c r="K89"/>
  <c r="K88"/>
  <c r="K87"/>
  <c r="K86"/>
  <c r="K85"/>
  <c r="K84"/>
  <c r="K83"/>
  <c r="K82"/>
  <c r="K81"/>
  <c r="K80"/>
  <c r="K79"/>
  <c r="K78"/>
  <c r="K77"/>
  <c r="K76"/>
  <c r="K75"/>
  <c r="K74"/>
  <c r="G195"/>
  <c r="J324"/>
  <c r="I324"/>
  <c r="F324"/>
  <c r="E324"/>
  <c r="D324"/>
  <c r="C324"/>
  <c r="J238"/>
  <c r="I238"/>
  <c r="H238"/>
  <c r="G238"/>
  <c r="F238"/>
  <c r="E238"/>
  <c r="D238"/>
  <c r="C238"/>
  <c r="J195"/>
  <c r="I195"/>
  <c r="H195"/>
  <c r="F195"/>
  <c r="E195"/>
  <c r="D195"/>
  <c r="C195"/>
  <c r="J152"/>
  <c r="I152"/>
  <c r="H152"/>
  <c r="G152"/>
  <c r="E152"/>
  <c r="D152"/>
  <c r="C152"/>
  <c r="J109"/>
  <c r="I109"/>
  <c r="H109"/>
  <c r="F109"/>
  <c r="E109"/>
  <c r="D109"/>
  <c r="C109"/>
  <c r="G109"/>
  <c r="AF196" i="5"/>
  <c r="H309"/>
  <c r="H343"/>
  <c r="H393"/>
  <c r="H419"/>
  <c r="F87"/>
  <c r="R50" i="4" l="1"/>
  <c r="T50"/>
  <c r="AB50"/>
  <c r="AD50"/>
  <c r="H50"/>
  <c r="J50"/>
  <c r="AC50"/>
  <c r="AE50"/>
  <c r="C50"/>
  <c r="E50"/>
  <c r="G50"/>
  <c r="AG52" s="1"/>
  <c r="I50"/>
  <c r="K50"/>
  <c r="AG16"/>
  <c r="AG18"/>
  <c r="AG20"/>
  <c r="AG22"/>
  <c r="AG24"/>
  <c r="AG26"/>
  <c r="AG28"/>
  <c r="AG30"/>
  <c r="AG32"/>
  <c r="AG34"/>
  <c r="AG36"/>
  <c r="AG38"/>
  <c r="AG40"/>
  <c r="AG42"/>
  <c r="AG44"/>
  <c r="AG46"/>
  <c r="AG48"/>
  <c r="AG50"/>
  <c r="AG15"/>
  <c r="AG51" s="1"/>
  <c r="W56" i="6"/>
  <c r="W58"/>
  <c r="W59"/>
  <c r="AF146" i="5"/>
  <c r="AF252"/>
  <c r="H367"/>
  <c r="H509"/>
  <c r="H684"/>
  <c r="H787"/>
  <c r="H780"/>
  <c r="H773"/>
  <c r="Z727"/>
  <c r="K101" i="8"/>
  <c r="K52"/>
  <c r="H65" i="1"/>
  <c r="K349"/>
  <c r="K353"/>
  <c r="K357"/>
  <c r="K51"/>
  <c r="G366"/>
  <c r="C366"/>
  <c r="I366"/>
  <c r="E366"/>
  <c r="K337"/>
  <c r="K365"/>
  <c r="D366"/>
  <c r="F366"/>
  <c r="H366"/>
  <c r="J366"/>
  <c r="B366"/>
  <c r="I815" i="5"/>
  <c r="W53" i="6"/>
  <c r="W54"/>
  <c r="W55"/>
  <c r="W88"/>
  <c r="W90"/>
  <c r="W92"/>
  <c r="W94"/>
  <c r="W127"/>
  <c r="W129"/>
  <c r="W131"/>
  <c r="W133"/>
  <c r="W51"/>
  <c r="W52"/>
  <c r="W61"/>
  <c r="W89"/>
  <c r="W91"/>
  <c r="W93"/>
  <c r="W95"/>
  <c r="W126"/>
  <c r="W128"/>
  <c r="W130"/>
  <c r="W132"/>
  <c r="K61" i="1"/>
  <c r="K238"/>
  <c r="K36"/>
  <c r="K40"/>
  <c r="K44"/>
  <c r="K48"/>
  <c r="K54"/>
  <c r="K60"/>
  <c r="K30"/>
  <c r="K281"/>
  <c r="K152"/>
  <c r="K324"/>
  <c r="K109"/>
  <c r="K195"/>
  <c r="K345"/>
  <c r="K361"/>
  <c r="K334"/>
  <c r="K336"/>
  <c r="K338"/>
  <c r="K350"/>
  <c r="K352"/>
  <c r="K354"/>
  <c r="K359"/>
  <c r="K363"/>
  <c r="K331"/>
  <c r="K335"/>
  <c r="K339"/>
  <c r="K343"/>
  <c r="K347"/>
  <c r="K351"/>
  <c r="K355"/>
  <c r="H815" i="5" l="1"/>
  <c r="K65" i="1"/>
  <c r="K366"/>
  <c r="N50" i="6"/>
  <c r="W50" s="1"/>
</calcChain>
</file>

<file path=xl/comments1.xml><?xml version="1.0" encoding="utf-8"?>
<comments xmlns="http://schemas.openxmlformats.org/spreadsheetml/2006/main">
  <authors>
    <author>George</author>
  </authors>
  <commentList>
    <comment ref="A26" authorId="0">
      <text>
        <r>
          <rPr>
            <sz val="9"/>
            <color indexed="81"/>
            <rFont val="Tahoma"/>
            <family val="2"/>
          </rPr>
          <t xml:space="preserve">
The Homer Spit is located in the central part of Kachemak Bay.
Kachemak Bay is a 64-km-long (40 mi) arm of Cook Inlet in the U.S. state of Alaska, located on the southwest side of the Kenai Peninsula. The communities of Homer, Halibut Cove, Seldovia, Nanwalek, Port Graham, and Kachemak City are on the bay as well as three Old Believer settlements in the Fox River area.
Features
Kachemak Bay is home to Alaska's only state wilderness park, Kachemak Bay State Park. Kachemak Bay State park was the first state park in Alaska. There is no road access to most of the park; visitors must arrive by airplane or boat.
Kachemak Bay is also home to the Kachemak Bay Research Reserve, the largest reserve in the National Estuarine Research Reserve System. It is a very active site of research and education. The bay hosts a remarkably high level of biological activity, due in part to water circulation patterns which keep shellfish larva and nutrients in the bay. While surface waters push nutrients out into the bay, ocean currents push them back into the bay, creating a very fertile environment. Both fish and shellfish are abundant in the bay, year-round. Waterbirds and marine mammals including otters, seals, porpoise, and whales remain in the bay all year. The bay provides winter homes for 90% of the seabird and waterfowl populations of Lower Cook Inlet. Land mammals are frequently seen during the warmer seasons. Moose, coyote, and bears are frequently seen.
The tides at Kachemak Bay are extreme, with an average vertical difference of fifteen feet (4.6m), and recorded extremes of twenty-eight feet (5.8m)
Source:  Wikipedia
</t>
        </r>
      </text>
    </comment>
    <comment ref="B29" authorId="0">
      <text>
        <r>
          <rPr>
            <sz val="9"/>
            <color indexed="81"/>
            <rFont val="Tahoma"/>
            <charset val="1"/>
          </rPr>
          <t xml:space="preserve">
</t>
        </r>
        <r>
          <rPr>
            <b/>
            <sz val="9"/>
            <color indexed="81"/>
            <rFont val="Tahoma"/>
            <family val="2"/>
          </rPr>
          <t xml:space="preserve">Survey Details
</t>
        </r>
        <r>
          <rPr>
            <sz val="9"/>
            <color indexed="81"/>
            <rFont val="Tahoma"/>
            <charset val="1"/>
          </rPr>
          <t xml:space="preserve">Time Started: 6:45 pm
Duration: 2.0 hours
Tide at start:  15.4'
High Tide: 17.1' at 5:27
Weather conditions at the airport: 
Weather conditions at the Homer Airport were as follows based on NOAA data.  At 6:53, shortly after we started, the temperature was 34° with a NW wind of 10 mph, creating a wind chill of 26°.  Skies were clear and the barometric pressure was 30.35 inches.  At 8:53, when our session ended, the temperature was 31° with a NW wind of 10 mph, creating a wind chill of 22°.  Skies were still clear and the barometric pressure increased to 30.37 inches.  </t>
        </r>
      </text>
    </comment>
    <comment ref="C29" authorId="0">
      <text>
        <r>
          <rPr>
            <b/>
            <sz val="9"/>
            <color indexed="81"/>
            <rFont val="Tahoma"/>
            <family val="2"/>
          </rPr>
          <t xml:space="preserve">Survey Details
</t>
        </r>
        <r>
          <rPr>
            <sz val="9"/>
            <color indexed="81"/>
            <rFont val="Tahoma"/>
            <family val="2"/>
          </rPr>
          <t xml:space="preserve">
Time Started: 8:15 am
Duration: 2.0 hrs.
Tide at start: 13.1' 
High Tide: 13.1' at 8:16 am. 
Weather conditions at the airport: 
At 7:53 am skies were clear and the temperature was 29°.  Wind was out of the NE at 6 mph and the barometric pressure was 30.16 inches.  At 10:53 am skies were still got above freezing at 36°.  Wind shifted to the E at 6 mph and the barometric pressure stayed the same.   
</t>
        </r>
      </text>
    </comment>
    <comment ref="D29" authorId="0">
      <text>
        <r>
          <rPr>
            <b/>
            <sz val="9"/>
            <color indexed="81"/>
            <rFont val="Tahoma"/>
            <family val="2"/>
          </rPr>
          <t xml:space="preserve">Survey Details
</t>
        </r>
        <r>
          <rPr>
            <sz val="9"/>
            <color indexed="81"/>
            <rFont val="Tahoma"/>
            <family val="2"/>
          </rPr>
          <t xml:space="preserve">
Time Started: 3:15 pm 
Duration: 2.0 hrs.
Tide at start: 15.0' 
High Tide: 17.1' at 1:49 pm.
Weather conditions at the airport: 
At 2:53 pm skies were cloudy with light rain and the temperature was 41°.  Wind was calm and the barometric pressure read 30.37 inches.  At 5:53 pm the cold drizzle was tapering off and the temperature was 42°.  Winds were from the SW at 5 mph and the barometric pressure was a bit lower at 30.35 inches.  
</t>
        </r>
      </text>
    </comment>
    <comment ref="E29" authorId="0">
      <text>
        <r>
          <rPr>
            <b/>
            <sz val="9"/>
            <color indexed="81"/>
            <rFont val="Tahoma"/>
            <family val="2"/>
          </rPr>
          <t>Survey Details</t>
        </r>
        <r>
          <rPr>
            <sz val="9"/>
            <color indexed="81"/>
            <rFont val="Tahoma"/>
            <family val="2"/>
          </rPr>
          <t xml:space="preserve">
Time Started: 7:15 pm
Duration: 2.0 hrs.
Tide at start: 15.5'  
High Tide: 18.9' at 5:34 pm.
Weather conditions at the airport: 
At 6:53 pm skies were clear and the temperature was 42°.  Wind was from the NW at 14 mph with gusts to 20 mph and the barometric pressure read 30.11 inches.  At 9:53 pm the skies were still clear, the temperature was 38° and the wind died down to 8 mph from the N.  The barometric pressure had increased slightly to 30.14 inches.  Overnight temperatures are still dropping below freezing.     
</t>
        </r>
      </text>
    </comment>
    <comment ref="F29" authorId="0">
      <text>
        <r>
          <rPr>
            <b/>
            <sz val="9"/>
            <color indexed="81"/>
            <rFont val="Tahoma"/>
            <family val="2"/>
          </rPr>
          <t>Survey Details</t>
        </r>
        <r>
          <rPr>
            <sz val="9"/>
            <color indexed="81"/>
            <rFont val="Tahoma"/>
            <family val="2"/>
          </rPr>
          <t xml:space="preserve">
Time Started: 9:30 am 
Duration: 2.0 hrs.
Tide at start:  14.6'
High Tide: 14.6' at 9:41 am.
Weather conditions at the airport: 
At 8:53 am skies were gray with a steady, cold drizzle and the temperature was 41°.  Wind was from the W at 12 mph and the barometric pressure read 29.83 inches.  By 11:53 pm fog and mist had rolled in and the temperature dropped to 39°.  Wind was from the W at 9 mph and the barometric pressure increased to 29.89 inches.  The temperature continued to drop through the day, down to freezing overnight.  Rain turned to snow with 2-3 inches on the Spit by Saturday morning (more in the hills above town).  
</t>
        </r>
      </text>
    </comment>
    <comment ref="G29" authorId="0">
      <text>
        <r>
          <rPr>
            <b/>
            <sz val="9"/>
            <color indexed="81"/>
            <rFont val="Tahoma"/>
            <family val="2"/>
          </rPr>
          <t xml:space="preserve">Survey Details
</t>
        </r>
        <r>
          <rPr>
            <sz val="9"/>
            <color indexed="81"/>
            <rFont val="Tahoma"/>
            <family val="2"/>
          </rPr>
          <t xml:space="preserve">
Time Started: 4:00 pm
Duration: 2.0 hrs.
Tide at start: 15.5' 
High Tide: 17.1' at 2:44 pm.
Weather conditions at the airport: 
At 3:53 pm skies were clear and the temperature was 47°.  A light wind was out of the W at 8 mph and the barometric pressure read 30.25 inches.  At 5:53 pm the sky was still sunny (but clouds beginning to form) and the temperature was 46°.  The wind shifted to the SW at 8 mph and the barometric pressure dropped to 30.23 inches.  </t>
        </r>
      </text>
    </comment>
    <comment ref="H29" authorId="0">
      <text>
        <r>
          <rPr>
            <b/>
            <sz val="9"/>
            <color indexed="81"/>
            <rFont val="Tahoma"/>
            <family val="2"/>
          </rPr>
          <t>Survey Details</t>
        </r>
        <r>
          <rPr>
            <sz val="9"/>
            <color indexed="81"/>
            <rFont val="Tahoma"/>
            <family val="2"/>
          </rPr>
          <t xml:space="preserve">
Time Started: 6:45 pm
Duration: 2.0 hrs.
Tide at start: 15.3' 
High Tide: 16.1' at 5:48 pm.
Weather conditions at the airport: 
At 6:53 pm skies were overcast with scattered showers in the area and the temperature was 43°.  The wind was from the SW at 8 mph and the barometric pressure read 29.45 inches.  At 8:53 pm conditions were still cloudy and the temperature remained 43°.  The SW wind was at 5 mph and the barometric pressure stayed at 29.45 inches.  
</t>
        </r>
      </text>
    </comment>
    <comment ref="I29" authorId="0">
      <text>
        <r>
          <rPr>
            <b/>
            <sz val="9"/>
            <color indexed="81"/>
            <rFont val="Tahoma"/>
            <family val="2"/>
          </rPr>
          <t>Survey Details</t>
        </r>
        <r>
          <rPr>
            <sz val="9"/>
            <color indexed="81"/>
            <rFont val="Tahoma"/>
            <family val="2"/>
          </rPr>
          <t xml:space="preserve">
Time Started: 7:45 am
Duration: 2.0 hrs.
Tide at start: 12.1' 
High Tide: 12.7' at 8:43 am
Weather conditions at the airport: 
At 7:53 am skies were overcast with scattered snow showers and the temperature was 35°.  The wind was from the NW at 8 mph and the barometric pressure read 29.70 inches.  At 9:53 pm conditions were still overcast and it was still snowing.  The temperature remained at 35°, the wind was now out of the N at 3 mph, and the barometric pressure stayed at 29.77 inches.
</t>
        </r>
      </text>
    </comment>
    <comment ref="J29" authorId="0">
      <text>
        <r>
          <rPr>
            <b/>
            <sz val="9"/>
            <color indexed="81"/>
            <rFont val="Tahoma"/>
            <family val="2"/>
          </rPr>
          <t>Survey Details</t>
        </r>
        <r>
          <rPr>
            <sz val="9"/>
            <color indexed="81"/>
            <rFont val="Tahoma"/>
            <family val="2"/>
          </rPr>
          <t xml:space="preserve">
Time Started: 3:45 pm
Duration: 2.0 hrs.
Tide at start: 15.0' 
High Tide: 17.5' at 2:14 pm.
Weather conditions at the airport: 
At 3:53 pm skies were mostly cloudy and the temperature was 50°.  The wind was from the W at 6 mph and the barometric pressure read 30.14 inches.  At 5:53 pm skies were still mostly overcast,   the temperature was 49°, wind was from the W at 6 mph, and the barometric pressure was 30.13 inches.
</t>
        </r>
      </text>
    </comment>
    <comment ref="B36" authorId="0">
      <text>
        <r>
          <rPr>
            <sz val="9"/>
            <color indexed="81"/>
            <rFont val="Tahoma"/>
            <family val="2"/>
          </rPr>
          <t xml:space="preserve">This yellowlegs was seen at Mariner Park and later at Beluga Slough.
</t>
        </r>
      </text>
    </comment>
    <comment ref="D54" authorId="0">
      <text>
        <r>
          <rPr>
            <sz val="9"/>
            <color indexed="81"/>
            <rFont val="Tahoma"/>
            <charset val="1"/>
          </rPr>
          <t xml:space="preserve">This does not include 88 Dunlin also seen at Mud Bay.
</t>
        </r>
      </text>
    </comment>
    <comment ref="A70" authorId="0">
      <text>
        <r>
          <rPr>
            <sz val="9"/>
            <color indexed="81"/>
            <rFont val="Tahoma"/>
            <family val="2"/>
          </rPr>
          <t xml:space="preserve">Mud Bay begins at the base of Homer Spit on its eastern side
 and continues for nearly a mile to a beach house.  It includes intertidal mud flats that are rich with the marine invertebrates which attracts large concentrations of migrating shorebirds.   
There are two viewing platforms along the bike trail that parallels the Spit Road.  Because of tides, the second viewing platform provides  the most advantageous viewing and was mostly used for this stationary count.
</t>
        </r>
      </text>
    </comment>
    <comment ref="B73" authorId="0">
      <text>
        <r>
          <rPr>
            <sz val="9"/>
            <color indexed="81"/>
            <rFont val="Tahoma"/>
            <charset val="1"/>
          </rPr>
          <t xml:space="preserve">Monitors were;
Betty Siegel
Joanne Thordason
</t>
        </r>
      </text>
    </comment>
    <comment ref="C73" authorId="0">
      <text>
        <r>
          <rPr>
            <sz val="9"/>
            <color indexed="81"/>
            <rFont val="Tahoma"/>
            <charset val="1"/>
          </rPr>
          <t xml:space="preserve">Monitors were;
Jason Sodergren
Betty Siegel
BJ Hitchcock
Joanne Thordason
</t>
        </r>
      </text>
    </comment>
    <comment ref="D73" authorId="0">
      <text>
        <r>
          <rPr>
            <sz val="9"/>
            <color indexed="81"/>
            <rFont val="Tahoma"/>
            <charset val="1"/>
          </rPr>
          <t xml:space="preserve">Monitors were;
Jason Sodergren
Betty Siegel
Joanne Thordason
</t>
        </r>
      </text>
    </comment>
    <comment ref="E73" authorId="0">
      <text>
        <r>
          <rPr>
            <sz val="9"/>
            <color indexed="81"/>
            <rFont val="Tahoma"/>
            <charset val="1"/>
          </rPr>
          <t xml:space="preserve">Monitors were;
Betty Siegel
Jason Sodergren
Joanne Thordason
Michelle Michaud
</t>
        </r>
      </text>
    </comment>
    <comment ref="F73" authorId="0">
      <text>
        <r>
          <rPr>
            <sz val="9"/>
            <color indexed="81"/>
            <rFont val="Tahoma"/>
            <charset val="1"/>
          </rPr>
          <t xml:space="preserve">Monitors were;
Betty Siegel
Joanne Thordason
</t>
        </r>
      </text>
    </comment>
    <comment ref="G73" authorId="0">
      <text>
        <r>
          <rPr>
            <sz val="9"/>
            <color indexed="81"/>
            <rFont val="Tahoma"/>
            <charset val="1"/>
          </rPr>
          <t xml:space="preserve">Monitors were;
Jason Sodergren
Betty Siegel
BJ Hitchcock
Joanne Thordason
</t>
        </r>
      </text>
    </comment>
    <comment ref="H73" authorId="0">
      <text>
        <r>
          <rPr>
            <sz val="9"/>
            <color indexed="81"/>
            <rFont val="Tahoma"/>
            <charset val="1"/>
          </rPr>
          <t xml:space="preserve">Monitors were;
Jason Sodergren
Betty Siegel
</t>
        </r>
      </text>
    </comment>
    <comment ref="I73" authorId="0">
      <text>
        <r>
          <rPr>
            <sz val="9"/>
            <color indexed="81"/>
            <rFont val="Tahoma"/>
            <charset val="1"/>
          </rPr>
          <t xml:space="preserve">Monitors were;
Jason Sodergren
Betty Siegel
Joanne Thordason
</t>
        </r>
      </text>
    </comment>
    <comment ref="J73" authorId="0">
      <text>
        <r>
          <rPr>
            <sz val="9"/>
            <color indexed="81"/>
            <rFont val="Tahoma"/>
            <charset val="1"/>
          </rPr>
          <t xml:space="preserve">Monitors were;
Jason Sodergren
Betty Siegel
Joanne Thordason 
</t>
        </r>
      </text>
    </comment>
    <comment ref="A113" authorId="0">
      <text>
        <r>
          <rPr>
            <sz val="9"/>
            <color indexed="81"/>
            <rFont val="Tahoma"/>
            <family val="2"/>
          </rPr>
          <t xml:space="preserve">
Mariner Park Lagoon begins at the base of Homer Spit on its western side and continues south for less than half a mile to the Mariner Park campsite.  Due in part to glacial rebound, the lagoon is now flooded with seawater only during tides that are higher than average. Freshwater drainage from a nearby bluff provides some of the water that accumulates on the lagoon mud flats.  Consequently, Mariner Lagoon may not have the invertebrate population that Mud Bay has and provides less foraging opportunity for migrating shorebirds.
Stationary monitoring was from the Lighthouse viewing platform which provides a good view of the entire area.</t>
        </r>
      </text>
    </comment>
    <comment ref="B116" authorId="0">
      <text>
        <r>
          <rPr>
            <sz val="9"/>
            <color indexed="81"/>
            <rFont val="Tahoma"/>
            <charset val="1"/>
          </rPr>
          <t xml:space="preserve">Monitors were
George Matz
Jeannie Woodring
Glen Seaman
</t>
        </r>
      </text>
    </comment>
    <comment ref="C116" authorId="0">
      <text>
        <r>
          <rPr>
            <sz val="9"/>
            <color indexed="81"/>
            <rFont val="Tahoma"/>
            <charset val="1"/>
          </rPr>
          <t xml:space="preserve">Monitors were;
George Matz
Jeannie Woodring
Glen Seaman
Paula Robertson
</t>
        </r>
      </text>
    </comment>
    <comment ref="D116" authorId="0">
      <text>
        <r>
          <rPr>
            <sz val="9"/>
            <color indexed="81"/>
            <rFont val="Tahoma"/>
            <charset val="1"/>
          </rPr>
          <t xml:space="preserve">Monitors were;
George Matz
Jeannie Woodring
</t>
        </r>
      </text>
    </comment>
    <comment ref="E116" authorId="0">
      <text>
        <r>
          <rPr>
            <sz val="9"/>
            <color indexed="81"/>
            <rFont val="Tahoma"/>
            <charset val="1"/>
          </rPr>
          <t xml:space="preserve">Monitors were;
George Matz
Bette 
Seaman
</t>
        </r>
      </text>
    </comment>
    <comment ref="F116" authorId="0">
      <text>
        <r>
          <rPr>
            <sz val="9"/>
            <color indexed="81"/>
            <rFont val="Tahoma"/>
            <charset val="1"/>
          </rPr>
          <t xml:space="preserve">Monitors were;
George Matz
Glenn Seaman
</t>
        </r>
      </text>
    </comment>
    <comment ref="G116" authorId="0">
      <text>
        <r>
          <rPr>
            <sz val="9"/>
            <color indexed="81"/>
            <rFont val="Tahoma"/>
            <charset val="1"/>
          </rPr>
          <t xml:space="preserve">Monitors were;
George Matz
</t>
        </r>
      </text>
    </comment>
    <comment ref="H116" authorId="0">
      <text>
        <r>
          <rPr>
            <sz val="9"/>
            <color indexed="81"/>
            <rFont val="Tahoma"/>
            <charset val="1"/>
          </rPr>
          <t xml:space="preserve">Monitors were;
George Matz
Glenn Seaman
Bette Seaman
</t>
        </r>
      </text>
    </comment>
    <comment ref="I116" authorId="0">
      <text>
        <r>
          <rPr>
            <sz val="9"/>
            <color indexed="81"/>
            <rFont val="Tahoma"/>
            <charset val="1"/>
          </rPr>
          <t xml:space="preserve">Monitors were;
George Matz
Jeannie Woodring
Glenn Seaman
Bette Seaman
</t>
        </r>
      </text>
    </comment>
    <comment ref="J116" authorId="0">
      <text>
        <r>
          <rPr>
            <sz val="9"/>
            <color indexed="81"/>
            <rFont val="Tahoma"/>
            <charset val="1"/>
          </rPr>
          <t xml:space="preserve">Monitors were;
George Matz
Jeannie Woodring
Glenn Seaman
</t>
        </r>
      </text>
    </comment>
    <comment ref="A156" authorId="0">
      <text>
        <r>
          <rPr>
            <sz val="9"/>
            <color indexed="81"/>
            <rFont val="Tahoma"/>
            <family val="2"/>
          </rPr>
          <t xml:space="preserve">
Mid-Spit includes the eastern side of Homer Spit from the first beach house near Mud Bay to the landing barge basin nearly two miles down the Spit Road. While some of this area is now industrially developed, it includes a stretch of about a mile of beach and uplands, from Green Timbers to Louie's Lagoon, that is not developed and provides important shorebird habitat.  Most of this is owned by the City of Homer and zoned for conservation or recreation.
</t>
        </r>
      </text>
    </comment>
    <comment ref="A157" authorId="0">
      <text>
        <r>
          <rPr>
            <sz val="9"/>
            <color indexed="81"/>
            <rFont val="Tahoma"/>
            <family val="2"/>
          </rPr>
          <t xml:space="preserve">Two teams monitored this site, each covering about 2 miles.  The first team covered the Green Timbers area and the second team covered Louie's Lagoon. </t>
        </r>
      </text>
    </comment>
    <comment ref="B159" authorId="0">
      <text>
        <r>
          <rPr>
            <sz val="9"/>
            <color indexed="81"/>
            <rFont val="Tahoma"/>
            <charset val="1"/>
          </rPr>
          <t xml:space="preserve">Monitors were;
Team #1
Lani Raymond
Osi Kaspi
Team #2
Carol Harding
</t>
        </r>
      </text>
    </comment>
    <comment ref="C159" authorId="0">
      <text>
        <r>
          <rPr>
            <sz val="9"/>
            <color indexed="81"/>
            <rFont val="Tahoma"/>
            <charset val="1"/>
          </rPr>
          <t xml:space="preserve">Monitors were;
Team #1
Lani Raymond
Jack Wiles
</t>
        </r>
      </text>
    </comment>
    <comment ref="D159" authorId="0">
      <text>
        <r>
          <rPr>
            <sz val="9"/>
            <color indexed="81"/>
            <rFont val="Tahoma"/>
            <charset val="1"/>
          </rPr>
          <t xml:space="preserve">Monitors were;
Team #1
Lani Raymond
Jack Wiles
Team #2
Gary Lyon
Carol Harding
</t>
        </r>
      </text>
    </comment>
    <comment ref="E159" authorId="0">
      <text>
        <r>
          <rPr>
            <sz val="9"/>
            <color indexed="81"/>
            <rFont val="Tahoma"/>
            <charset val="1"/>
          </rPr>
          <t xml:space="preserve">Monitors were;
Team #1
Lani Raymond
Jack Wiles
Osi Kaspi
Team #2
Gary Lyon
Carol Harding
</t>
        </r>
      </text>
    </comment>
    <comment ref="F159" authorId="0">
      <text>
        <r>
          <rPr>
            <sz val="9"/>
            <color indexed="81"/>
            <rFont val="Tahoma"/>
            <charset val="1"/>
          </rPr>
          <t xml:space="preserve">Monitors were;
Team #1
Lani Raymond
Jack Wiles
Team #2
Gary Lyon
</t>
        </r>
      </text>
    </comment>
    <comment ref="G159" authorId="0">
      <text>
        <r>
          <rPr>
            <sz val="9"/>
            <color indexed="81"/>
            <rFont val="Tahoma"/>
            <charset val="1"/>
          </rPr>
          <t xml:space="preserve">Monitors were;
Team #1
Lani Raymond
Jack Wiles
Osi Kaspi
Team #2
Gary Lyon
Carol Harding
</t>
        </r>
      </text>
    </comment>
    <comment ref="H159" authorId="0">
      <text>
        <r>
          <rPr>
            <sz val="9"/>
            <color indexed="81"/>
            <rFont val="Tahoma"/>
            <charset val="1"/>
          </rPr>
          <t xml:space="preserve">Monitors were;
Team #1
Lani Raymond
Jack Wiles
Osi Kaspi
Team # 2
Gary Lyon
Carol Harding
</t>
        </r>
      </text>
    </comment>
    <comment ref="I159" authorId="0">
      <text>
        <r>
          <rPr>
            <sz val="9"/>
            <color indexed="81"/>
            <rFont val="Tahoma"/>
            <charset val="1"/>
          </rPr>
          <t xml:space="preserve">Monitors were;
Team #1
Lani Raymond
Jack Wiles
Team #2
Gary Lyon
</t>
        </r>
      </text>
    </comment>
    <comment ref="J159" authorId="0">
      <text>
        <r>
          <rPr>
            <sz val="9"/>
            <color indexed="81"/>
            <rFont val="Tahoma"/>
            <charset val="1"/>
          </rPr>
          <t>Monitors were;
Team #1
Lani Raymond
Osi Kaspi
Team #2
Gary Lyon</t>
        </r>
      </text>
    </comment>
    <comment ref="H181" authorId="0">
      <text>
        <r>
          <rPr>
            <sz val="9"/>
            <color indexed="81"/>
            <rFont val="Tahoma"/>
            <charset val="1"/>
          </rPr>
          <t xml:space="preserve">Large flock that was about 90% Western Sandpipers and 10% Dunlin.
</t>
        </r>
      </text>
    </comment>
    <comment ref="A199" authorId="0">
      <text>
        <r>
          <rPr>
            <sz val="9"/>
            <color indexed="81"/>
            <rFont val="Tahoma"/>
            <family val="2"/>
          </rPr>
          <t xml:space="preserve">
Outer Spit area goes from the barge basin to Lands End, a stretch of about 1.5 miles along the Spit road. This area includes the Fishing Hole and the Homer Boat Harbor.  Although most of this area is now developed, the rocks used as rip-rap to protect the harbor attract some shorebirds, such as Black Turnstones and Surfbirds.</t>
        </r>
      </text>
    </comment>
    <comment ref="A200" authorId="0">
      <text>
        <r>
          <rPr>
            <sz val="9"/>
            <color indexed="81"/>
            <rFont val="Tahoma"/>
            <family val="2"/>
          </rPr>
          <t xml:space="preserve">The route followed is approximately 3 miles long.
</t>
        </r>
      </text>
    </comment>
    <comment ref="B202" authorId="0">
      <text>
        <r>
          <rPr>
            <sz val="9"/>
            <color indexed="81"/>
            <rFont val="Tahoma"/>
            <charset val="1"/>
          </rPr>
          <t xml:space="preserve">Monitors were;
Stan White
Victoria Wilson Winn
</t>
        </r>
      </text>
    </comment>
    <comment ref="C202" authorId="0">
      <text>
        <r>
          <rPr>
            <sz val="9"/>
            <color indexed="81"/>
            <rFont val="Tahoma"/>
            <charset val="1"/>
          </rPr>
          <t xml:space="preserve">Monitors were;
Stan White 
Victoria Wilson Winne
</t>
        </r>
      </text>
    </comment>
    <comment ref="D202" authorId="0">
      <text>
        <r>
          <rPr>
            <sz val="9"/>
            <color indexed="81"/>
            <rFont val="Tahoma"/>
            <charset val="1"/>
          </rPr>
          <t xml:space="preserve">Monitors were;
Stan White
BJ Hitchcock
</t>
        </r>
      </text>
    </comment>
    <comment ref="E202" authorId="0">
      <text>
        <r>
          <rPr>
            <sz val="9"/>
            <color indexed="81"/>
            <rFont val="Tahoma"/>
            <charset val="1"/>
          </rPr>
          <t xml:space="preserve">Monitors were;
Stan White 
BJ Hitchcock
</t>
        </r>
      </text>
    </comment>
    <comment ref="F202" authorId="0">
      <text>
        <r>
          <rPr>
            <sz val="9"/>
            <color indexed="81"/>
            <rFont val="Tahoma"/>
            <charset val="1"/>
          </rPr>
          <t xml:space="preserve">Monitors were;
Stan White
Sharon Baur
</t>
        </r>
      </text>
    </comment>
    <comment ref="G202" authorId="0">
      <text>
        <r>
          <rPr>
            <sz val="9"/>
            <color indexed="81"/>
            <rFont val="Tahoma"/>
            <charset val="1"/>
          </rPr>
          <t xml:space="preserve">Monitors were;
Stan White
Sharon Baur
</t>
        </r>
      </text>
    </comment>
    <comment ref="H202" authorId="0">
      <text>
        <r>
          <rPr>
            <sz val="9"/>
            <color indexed="81"/>
            <rFont val="Tahoma"/>
            <charset val="1"/>
          </rPr>
          <t xml:space="preserve">Monitors were;
Stan White
BJ Hitchcock
</t>
        </r>
      </text>
    </comment>
    <comment ref="I202" authorId="0">
      <text>
        <r>
          <rPr>
            <sz val="9"/>
            <color indexed="81"/>
            <rFont val="Tahoma"/>
            <family val="2"/>
          </rPr>
          <t>Monitors were;
Stan White
BJ Hitchcock</t>
        </r>
      </text>
    </comment>
    <comment ref="J202" authorId="0">
      <text>
        <r>
          <rPr>
            <sz val="9"/>
            <color indexed="81"/>
            <rFont val="Tahoma"/>
            <family val="2"/>
          </rPr>
          <t xml:space="preserve">Monitors were; 
Stan White
BJ Hitchcock
</t>
        </r>
      </text>
    </comment>
    <comment ref="A242" authorId="0">
      <text>
        <r>
          <rPr>
            <sz val="9"/>
            <color indexed="81"/>
            <rFont val="Tahoma"/>
            <family val="2"/>
          </rPr>
          <t xml:space="preserve">
Beluga Slough includes the intertidal area  from the outlet of Beluga Lake on Ocean Drive to the Kachemak Bay shoreline.  The intertidal area attracts waterfowl and some shorebirds.
</t>
        </r>
      </text>
    </comment>
    <comment ref="A243" authorId="0">
      <text>
        <r>
          <rPr>
            <sz val="9"/>
            <color indexed="81"/>
            <rFont val="Tahoma"/>
            <family val="2"/>
          </rPr>
          <t xml:space="preserve">The route followed is approximately 1 mile long.
</t>
        </r>
      </text>
    </comment>
    <comment ref="B245" authorId="0">
      <text>
        <r>
          <rPr>
            <sz val="9"/>
            <color indexed="81"/>
            <rFont val="Tahoma"/>
            <family val="2"/>
          </rPr>
          <t xml:space="preserve">Monitors were;
Nancy Lord
Nolan Bunting
Susan Bunting
Devrey Garrity
Griffin Downey
</t>
        </r>
      </text>
    </comment>
    <comment ref="C245" authorId="0">
      <text>
        <r>
          <rPr>
            <sz val="9"/>
            <color indexed="81"/>
            <rFont val="Tahoma"/>
            <family val="2"/>
          </rPr>
          <t xml:space="preserve">Monitors were;
Dale Chorman
Griffin Downey
Devry Garrity
</t>
        </r>
      </text>
    </comment>
    <comment ref="D245" authorId="0">
      <text>
        <r>
          <rPr>
            <sz val="9"/>
            <color indexed="81"/>
            <rFont val="Tahoma"/>
            <family val="2"/>
          </rPr>
          <t xml:space="preserve">Monitors were;
Nancy Lord
Dale Chorman
Devry Garity
Nolan Bunting
</t>
        </r>
      </text>
    </comment>
    <comment ref="E245" authorId="0">
      <text>
        <r>
          <rPr>
            <sz val="9"/>
            <color indexed="81"/>
            <rFont val="Tahoma"/>
            <family val="2"/>
          </rPr>
          <t xml:space="preserve">Monitors were;
Nancy Lord
Dale Chorman
Diane Chorman
Landon Bunting
Nolan Bunting
Susan Bunting
Zach Nelson
Owen Meyer
</t>
        </r>
      </text>
    </comment>
    <comment ref="F245" authorId="0">
      <text>
        <r>
          <rPr>
            <sz val="9"/>
            <color indexed="81"/>
            <rFont val="Tahoma"/>
            <family val="2"/>
          </rPr>
          <t xml:space="preserve">Monitors were;
Nancy Lord
Dale Chorman
Stacey Buckalew
</t>
        </r>
      </text>
    </comment>
    <comment ref="G245" authorId="0">
      <text>
        <r>
          <rPr>
            <sz val="9"/>
            <color indexed="81"/>
            <rFont val="Tahoma"/>
            <family val="2"/>
          </rPr>
          <t xml:space="preserve">Monitors were;
Nancy Lord
Dale Chorman
Griffin Downey
Devry Garity
Nolan Bunting
Landon Bunting
</t>
        </r>
      </text>
    </comment>
    <comment ref="H245" authorId="0">
      <text>
        <r>
          <rPr>
            <sz val="9"/>
            <color indexed="81"/>
            <rFont val="Tahoma"/>
            <family val="2"/>
          </rPr>
          <t xml:space="preserve">Monitors were;
Dale Chorman
Landon Bunting
Nolan Bunting
Susan Bunting
</t>
        </r>
      </text>
    </comment>
    <comment ref="I245" authorId="0">
      <text>
        <r>
          <rPr>
            <sz val="9"/>
            <color indexed="81"/>
            <rFont val="Tahoma"/>
            <family val="2"/>
          </rPr>
          <t xml:space="preserve">Monitors were;
Nancy Lord
Devry Garity
Nolan Bunting
Landon Bunting
Griffin Downey
</t>
        </r>
      </text>
    </comment>
    <comment ref="J245" authorId="0">
      <text>
        <r>
          <rPr>
            <sz val="9"/>
            <color indexed="81"/>
            <rFont val="Tahoma"/>
            <family val="2"/>
          </rPr>
          <t xml:space="preserve">Monitors were;
Iris Downey
Ethan Benedetti
Susan Bunting
Rebecca Siegel
Landon Bunting
Nolan Bunting
Griffin Downey
</t>
        </r>
      </text>
    </comment>
    <comment ref="A285" authorId="0">
      <text>
        <r>
          <rPr>
            <sz val="9"/>
            <color indexed="81"/>
            <rFont val="Tahoma"/>
            <family val="2"/>
          </rPr>
          <t xml:space="preserve">
The islands and islets past Homer Spit were covered by Karl Stoltzfus who operates a charter boat and water taxi and routinely visits the south side of Kachemak Bay.  The primary places that were monitored include Sixty-foot Rock, Cohen Island, Lancashire Rocks and Gull Island (which has a seabird rookery); a distance of approximately 14 miles.  Except when weather was a factor, he was able to visit these sites the same day we conducted surveys on Homer Spit.
</t>
        </r>
      </text>
    </comment>
    <comment ref="A286" authorId="0">
      <text>
        <r>
          <rPr>
            <sz val="9"/>
            <color indexed="81"/>
            <rFont val="Tahoma"/>
            <family val="2"/>
          </rPr>
          <t xml:space="preserve">The route followed by boat is approximately 14 miles.
</t>
        </r>
      </text>
    </comment>
    <comment ref="B288" authorId="0">
      <text>
        <r>
          <rPr>
            <sz val="9"/>
            <color indexed="81"/>
            <rFont val="Tahoma"/>
            <charset val="1"/>
          </rPr>
          <t xml:space="preserve">Karl's boat was not yet in the water due to cold weather. 
</t>
        </r>
      </text>
    </comment>
    <comment ref="C288" authorId="0">
      <text>
        <r>
          <rPr>
            <sz val="9"/>
            <color indexed="81"/>
            <rFont val="Tahoma"/>
            <charset val="1"/>
          </rPr>
          <t xml:space="preserve">Karl's boat was not yet in the water due to cold weather.
</t>
        </r>
      </text>
    </comment>
    <comment ref="D288" authorId="0">
      <text>
        <r>
          <rPr>
            <sz val="9"/>
            <color indexed="81"/>
            <rFont val="Tahoma"/>
            <charset val="1"/>
          </rPr>
          <t xml:space="preserve">Karl's boat was still not in the water.
</t>
        </r>
      </text>
    </comment>
    <comment ref="E288" authorId="0">
      <text>
        <r>
          <rPr>
            <sz val="9"/>
            <color indexed="81"/>
            <rFont val="Tahoma"/>
            <charset val="1"/>
          </rPr>
          <t xml:space="preserve">Karl's boat was still not in the water.
</t>
        </r>
      </text>
    </comment>
    <comment ref="F288" authorId="0">
      <text>
        <r>
          <rPr>
            <sz val="9"/>
            <color indexed="81"/>
            <rFont val="Tahoma"/>
            <charset val="1"/>
          </rPr>
          <t xml:space="preserve">Karl's boat was still not in the water.
</t>
        </r>
      </text>
    </comment>
    <comment ref="G288" authorId="0">
      <text>
        <r>
          <rPr>
            <sz val="9"/>
            <color indexed="81"/>
            <rFont val="Tahoma"/>
            <charset val="1"/>
          </rPr>
          <t xml:space="preserve">Karl was finally able to launch his boats and went out the morning of May 9.  Observations were from the 60' Rock area,
</t>
        </r>
      </text>
    </comment>
    <comment ref="H288" authorId="0">
      <text>
        <r>
          <rPr>
            <sz val="9"/>
            <color indexed="81"/>
            <rFont val="Tahoma"/>
            <charset val="1"/>
          </rPr>
          <t xml:space="preserve">Karl was out from 1-3:00 pm.
</t>
        </r>
      </text>
    </comment>
    <comment ref="I288" authorId="0">
      <text>
        <r>
          <rPr>
            <sz val="9"/>
            <color indexed="81"/>
            <rFont val="Tahoma"/>
            <charset val="1"/>
          </rPr>
          <t xml:space="preserve">Due to rough weather, Karl was not able to complete his trip. 
</t>
        </r>
      </text>
    </comment>
    <comment ref="J288" authorId="0">
      <text>
        <r>
          <rPr>
            <sz val="9"/>
            <color indexed="81"/>
            <rFont val="Tahoma"/>
            <charset val="1"/>
          </rPr>
          <t xml:space="preserve">Karl went out from 8-12:00 am.
</t>
        </r>
      </text>
    </comment>
    <comment ref="H294" authorId="0">
      <text>
        <r>
          <rPr>
            <sz val="9"/>
            <color indexed="81"/>
            <rFont val="Tahoma"/>
            <charset val="1"/>
          </rPr>
          <t xml:space="preserve">Observations at Gull Island
</t>
        </r>
      </text>
    </comment>
    <comment ref="H303" authorId="0">
      <text>
        <r>
          <rPr>
            <sz val="9"/>
            <color indexed="81"/>
            <rFont val="Tahoma"/>
            <charset val="1"/>
          </rPr>
          <t xml:space="preserve">Observations at Gull Island.
</t>
        </r>
      </text>
    </comment>
    <comment ref="H304" authorId="0">
      <text>
        <r>
          <rPr>
            <sz val="9"/>
            <color indexed="81"/>
            <rFont val="Tahoma"/>
            <charset val="1"/>
          </rPr>
          <t xml:space="preserve">10 Surfbirds were seen at Gull Island and 80 and Lancashire Rock.
</t>
        </r>
      </text>
    </comment>
    <comment ref="J304" authorId="0">
      <text>
        <r>
          <rPr>
            <sz val="9"/>
            <color indexed="81"/>
            <rFont val="Tahoma"/>
            <charset val="1"/>
          </rPr>
          <t xml:space="preserve">300 Surfbirds were seen at Gull Island, 12 at Lancashire Rock, and 42 at Cohen Island.
</t>
        </r>
      </text>
    </comment>
    <comment ref="H306" authorId="0">
      <text>
        <r>
          <rPr>
            <sz val="9"/>
            <color indexed="81"/>
            <rFont val="Tahoma"/>
            <charset val="1"/>
          </rPr>
          <t xml:space="preserve">One Black Turnstone was seen at Gull Island and 3 at Lancashire Rock.
</t>
        </r>
      </text>
    </comment>
    <comment ref="J306" authorId="0">
      <text>
        <r>
          <rPr>
            <sz val="9"/>
            <color indexed="81"/>
            <rFont val="Tahoma"/>
            <charset val="1"/>
          </rPr>
          <t xml:space="preserve">Two Black Turnstones were seen at Cohen island and 5 at Lancashire Rock.
</t>
        </r>
      </text>
    </comment>
    <comment ref="H314" authorId="0">
      <text>
        <r>
          <rPr>
            <sz val="9"/>
            <color indexed="81"/>
            <rFont val="Tahoma"/>
            <charset val="1"/>
          </rPr>
          <t xml:space="preserve">Seen at Lancashire Rock.
</t>
        </r>
      </text>
    </comment>
    <comment ref="D355" authorId="0">
      <text>
        <r>
          <rPr>
            <sz val="9"/>
            <color indexed="81"/>
            <rFont val="Tahoma"/>
            <charset val="1"/>
          </rPr>
          <t xml:space="preserve">Reduced by 88 because of double counting between sites.
</t>
        </r>
      </text>
    </comment>
  </commentList>
</comments>
</file>

<file path=xl/comments2.xml><?xml version="1.0" encoding="utf-8"?>
<comments xmlns="http://schemas.openxmlformats.org/spreadsheetml/2006/main">
  <authors>
    <author>George</author>
  </authors>
  <commentList>
    <comment ref="A9" authorId="0">
      <text>
        <r>
          <rPr>
            <sz val="9"/>
            <color indexed="81"/>
            <rFont val="Tahoma"/>
            <charset val="1"/>
          </rPr>
          <t xml:space="preserve">
The Anchor River site includes the beach and intertidal area between the boat ramp at the Anchor Point State Recreation Area to the mouth of the Anchor River about two miles north.  This area is considered the northern extent of Kachemak Bay.  It is a hot spot for overwintering seabirds and spring migrants including shorebirds and waterfowl.  Monitoring began here in 2013 following the same protocol as the Homer Spit sites so that there be no count duplication. </t>
        </r>
      </text>
    </comment>
    <comment ref="A10" authorId="0">
      <text>
        <r>
          <rPr>
            <sz val="9"/>
            <color indexed="81"/>
            <rFont val="Tahoma"/>
            <family val="2"/>
          </rPr>
          <t xml:space="preserve">The route followed is 
 approximately 1.5 miles long.
</t>
        </r>
      </text>
    </comment>
    <comment ref="B16" authorId="0">
      <text>
        <r>
          <rPr>
            <sz val="9"/>
            <color indexed="81"/>
            <rFont val="Tahoma"/>
            <charset val="1"/>
          </rPr>
          <t xml:space="preserve">Monitors were;
Michael Craig
</t>
        </r>
      </text>
    </comment>
    <comment ref="C16" authorId="0">
      <text>
        <r>
          <rPr>
            <sz val="9"/>
            <color indexed="81"/>
            <rFont val="Tahoma"/>
            <charset val="1"/>
          </rPr>
          <t xml:space="preserve">Monitors were; 
Michael Craig
Michelle Michaud
</t>
        </r>
      </text>
    </comment>
    <comment ref="D16" authorId="0">
      <text>
        <r>
          <rPr>
            <sz val="9"/>
            <color indexed="81"/>
            <rFont val="Tahoma"/>
            <charset val="1"/>
          </rPr>
          <t xml:space="preserve">Monitors were;
Michael Craig
Michelle Michaud
Lori Paulsrud
Eric Paulsrud
</t>
        </r>
      </text>
    </comment>
    <comment ref="E16" authorId="0">
      <text>
        <r>
          <rPr>
            <sz val="9"/>
            <color indexed="81"/>
            <rFont val="Tahoma"/>
            <charset val="1"/>
          </rPr>
          <t xml:space="preserve">Monitors were;
Michael Craig
</t>
        </r>
      </text>
    </comment>
    <comment ref="F16" authorId="0">
      <text>
        <r>
          <rPr>
            <sz val="9"/>
            <color indexed="81"/>
            <rFont val="Tahoma"/>
            <family val="2"/>
          </rPr>
          <t>Monitors were;
Michael Craig
Michelle Michaud
Lori Paulsrud
Eric Paulsrud</t>
        </r>
      </text>
    </comment>
    <comment ref="G16" authorId="0">
      <text>
        <r>
          <rPr>
            <sz val="9"/>
            <color indexed="81"/>
            <rFont val="Tahoma"/>
            <family val="2"/>
          </rPr>
          <t>Monitors were;
Michael Craig
Michelle Michaud
Lori Paulsrud</t>
        </r>
      </text>
    </comment>
    <comment ref="H16" authorId="0">
      <text>
        <r>
          <rPr>
            <sz val="9"/>
            <color indexed="81"/>
            <rFont val="Tahoma"/>
            <family val="2"/>
          </rPr>
          <t xml:space="preserve">Monitors were;
Michael Craig
Michelle Michaud
Lori Paulsrud
Eric Paulsrud
</t>
        </r>
      </text>
    </comment>
    <comment ref="I16" authorId="0">
      <text>
        <r>
          <rPr>
            <sz val="9"/>
            <color indexed="81"/>
            <rFont val="Tahoma"/>
            <family val="2"/>
          </rPr>
          <t xml:space="preserve">Monitors were;
Michael Craig
Michelle Michaud
Lori Paulsrud
Eric Paulsrud
</t>
        </r>
      </text>
    </comment>
    <comment ref="J16" authorId="0">
      <text>
        <r>
          <rPr>
            <sz val="9"/>
            <color indexed="81"/>
            <rFont val="Tahoma"/>
            <family val="2"/>
          </rPr>
          <t xml:space="preserve">Monitors were;
Michael Craig
Lori Paulsrud
Eric Paulsrud
</t>
        </r>
      </text>
    </comment>
    <comment ref="AQ58" authorId="0">
      <text>
        <r>
          <rPr>
            <sz val="9"/>
            <color indexed="81"/>
            <rFont val="Tahoma"/>
            <charset val="1"/>
          </rPr>
          <t xml:space="preserve">Ian Davis AKBirding report
</t>
        </r>
      </text>
    </comment>
    <comment ref="AR58" authorId="0">
      <text>
        <r>
          <rPr>
            <sz val="9"/>
            <color indexed="81"/>
            <rFont val="Tahoma"/>
            <family val="2"/>
          </rPr>
          <t xml:space="preserve">Marin Renner email
</t>
        </r>
      </text>
    </comment>
    <comment ref="AT58" authorId="0">
      <text>
        <r>
          <rPr>
            <b/>
            <sz val="9"/>
            <color indexed="81"/>
            <rFont val="Tahoma"/>
            <family val="2"/>
          </rPr>
          <t xml:space="preserve">Aaron Lang email
</t>
        </r>
      </text>
    </comment>
    <comment ref="AY58" authorId="0">
      <text>
        <r>
          <rPr>
            <sz val="9"/>
            <color indexed="81"/>
            <rFont val="Tahoma"/>
            <family val="2"/>
          </rPr>
          <t xml:space="preserve">Ed Murphy email
</t>
        </r>
      </text>
    </comment>
    <comment ref="AY59" authorId="0">
      <text>
        <r>
          <rPr>
            <sz val="9"/>
            <color indexed="81"/>
            <rFont val="Tahoma"/>
            <family val="2"/>
          </rPr>
          <t>Dave Carter AKBirding</t>
        </r>
      </text>
    </comment>
  </commentList>
</comments>
</file>

<file path=xl/comments3.xml><?xml version="1.0" encoding="utf-8"?>
<comments xmlns="http://schemas.openxmlformats.org/spreadsheetml/2006/main">
  <authors>
    <author>George</author>
  </authors>
  <commentList>
    <comment ref="K61" authorId="0">
      <text>
        <r>
          <rPr>
            <sz val="9"/>
            <color indexed="81"/>
            <rFont val="Tahoma"/>
            <charset val="1"/>
          </rPr>
          <t xml:space="preserve">Email from JP
</t>
        </r>
      </text>
    </comment>
    <comment ref="AE63" authorId="0">
      <text>
        <r>
          <rPr>
            <sz val="9"/>
            <color indexed="81"/>
            <rFont val="Tahoma"/>
            <family val="2"/>
          </rPr>
          <t xml:space="preserve">Aaron Lang email
</t>
        </r>
      </text>
    </comment>
    <comment ref="K65" authorId="0">
      <text>
        <r>
          <rPr>
            <sz val="9"/>
            <color indexed="81"/>
            <rFont val="Tahoma"/>
            <family val="2"/>
          </rPr>
          <t xml:space="preserve">Michelle Michaud email.  G Matz reported 28.
</t>
        </r>
      </text>
    </comment>
    <comment ref="K67" authorId="0">
      <text>
        <r>
          <rPr>
            <sz val="9"/>
            <color indexed="81"/>
            <rFont val="Tahoma"/>
            <charset val="1"/>
          </rPr>
          <t xml:space="preserve">Michelle Michaud email
One GRYE also reported by G Matz
</t>
        </r>
      </text>
    </comment>
    <comment ref="Y71" authorId="0">
      <text>
        <r>
          <rPr>
            <sz val="9"/>
            <color indexed="81"/>
            <rFont val="Tahoma"/>
            <charset val="1"/>
          </rPr>
          <t xml:space="preserve">Gary Lyon KBB email
</t>
        </r>
      </text>
    </comment>
    <comment ref="AD71" authorId="0">
      <text>
        <r>
          <rPr>
            <sz val="9"/>
            <color indexed="81"/>
            <rFont val="Tahoma"/>
            <charset val="1"/>
          </rPr>
          <t xml:space="preserve">Gary Lyon email
G Matz saw 3
</t>
        </r>
      </text>
    </comment>
    <comment ref="Y73" authorId="0">
      <text>
        <r>
          <rPr>
            <sz val="9"/>
            <color indexed="81"/>
            <rFont val="Tahoma"/>
            <charset val="1"/>
          </rPr>
          <t xml:space="preserve">Gary Lyon KBB email
</t>
        </r>
      </text>
    </comment>
    <comment ref="AD74" authorId="0">
      <text>
        <r>
          <rPr>
            <b/>
            <sz val="9"/>
            <color indexed="81"/>
            <rFont val="Tahoma"/>
            <charset val="1"/>
          </rPr>
          <t>Gary Lyon email</t>
        </r>
      </text>
    </comment>
    <comment ref="K77" authorId="0">
      <text>
        <r>
          <rPr>
            <sz val="9"/>
            <color indexed="81"/>
            <rFont val="Tahoma"/>
            <family val="2"/>
          </rPr>
          <t>Email from JP</t>
        </r>
      </text>
    </comment>
    <comment ref="U79" authorId="0">
      <text>
        <r>
          <rPr>
            <sz val="9"/>
            <color indexed="81"/>
            <rFont val="Tahoma"/>
            <charset val="1"/>
          </rPr>
          <t xml:space="preserve">Gary Lyon email
</t>
        </r>
      </text>
    </comment>
    <comment ref="Y79" authorId="0">
      <text>
        <r>
          <rPr>
            <sz val="9"/>
            <color indexed="81"/>
            <rFont val="Tahoma"/>
            <charset val="1"/>
          </rPr>
          <t xml:space="preserve">Gary Lyon KBB email
</t>
        </r>
      </text>
    </comment>
    <comment ref="AC82" authorId="0">
      <text>
        <r>
          <rPr>
            <sz val="9"/>
            <color indexed="81"/>
            <rFont val="Tahoma"/>
            <charset val="1"/>
          </rPr>
          <t xml:space="preserve">Michael Armstrong email
</t>
        </r>
      </text>
    </comment>
    <comment ref="AB84" authorId="0">
      <text>
        <r>
          <rPr>
            <sz val="9"/>
            <color indexed="81"/>
            <rFont val="Tahoma"/>
            <charset val="1"/>
          </rPr>
          <t xml:space="preserve">Martin Renner KBB email
</t>
        </r>
      </text>
    </comment>
    <comment ref="AD84" authorId="0">
      <text>
        <r>
          <rPr>
            <sz val="9"/>
            <color indexed="81"/>
            <rFont val="Tahoma"/>
            <charset val="1"/>
          </rPr>
          <t xml:space="preserve">Gary Lyon email
</t>
        </r>
      </text>
    </comment>
    <comment ref="K85" authorId="0">
      <text>
        <r>
          <rPr>
            <sz val="9"/>
            <color indexed="81"/>
            <rFont val="Tahoma"/>
            <charset val="1"/>
          </rPr>
          <t xml:space="preserve">Reported by G Matz. Also Michelle Michaud reported 12 by email
</t>
        </r>
      </text>
    </comment>
    <comment ref="O85" authorId="0">
      <text>
        <r>
          <rPr>
            <sz val="9"/>
            <color indexed="81"/>
            <rFont val="Tahoma"/>
            <family val="2"/>
          </rPr>
          <t xml:space="preserve">Michelle Michaud report on KBB web site. G. Matz reported 60.
</t>
        </r>
      </text>
    </comment>
    <comment ref="U85" authorId="0">
      <text>
        <r>
          <rPr>
            <sz val="9"/>
            <color indexed="81"/>
            <rFont val="Tahoma"/>
            <charset val="1"/>
          </rPr>
          <t xml:space="preserve">Gary Lyon email
</t>
        </r>
      </text>
    </comment>
    <comment ref="Y85" authorId="0">
      <text>
        <r>
          <rPr>
            <sz val="9"/>
            <color indexed="81"/>
            <rFont val="Tahoma"/>
            <charset val="1"/>
          </rPr>
          <t xml:space="preserve">Gary Lyon KBB email
</t>
        </r>
      </text>
    </comment>
    <comment ref="Y91" authorId="0">
      <text>
        <r>
          <rPr>
            <sz val="9"/>
            <color indexed="81"/>
            <rFont val="Tahoma"/>
            <charset val="1"/>
          </rPr>
          <t xml:space="preserve">Gary Lyon KBB email
</t>
        </r>
      </text>
    </comment>
    <comment ref="AD91" authorId="0">
      <text>
        <r>
          <rPr>
            <sz val="9"/>
            <color indexed="81"/>
            <rFont val="Tahoma"/>
            <charset val="1"/>
          </rPr>
          <t xml:space="preserve">Gary Lyon email
</t>
        </r>
      </text>
    </comment>
    <comment ref="O104" authorId="0">
      <text>
        <r>
          <rPr>
            <sz val="9"/>
            <color indexed="81"/>
            <rFont val="Tahoma"/>
            <family val="2"/>
          </rPr>
          <t xml:space="preserve">Michelle Michaud report on KBB website.
</t>
        </r>
      </text>
    </comment>
    <comment ref="I114" authorId="0">
      <text>
        <r>
          <rPr>
            <sz val="9"/>
            <color indexed="81"/>
            <rFont val="Tahoma"/>
            <charset val="1"/>
          </rPr>
          <t xml:space="preserve">Michelle Michaud email
</t>
        </r>
      </text>
    </comment>
    <comment ref="J114" authorId="0">
      <text>
        <r>
          <rPr>
            <sz val="9"/>
            <color indexed="81"/>
            <rFont val="Tahoma"/>
            <charset val="1"/>
          </rPr>
          <t xml:space="preserve">Bette Seaman email
</t>
        </r>
      </text>
    </comment>
    <comment ref="L114" authorId="0">
      <text>
        <r>
          <rPr>
            <sz val="9"/>
            <color indexed="81"/>
            <rFont val="Tahoma"/>
            <family val="2"/>
          </rPr>
          <t xml:space="preserve">Email from Bette Seaman
</t>
        </r>
      </text>
    </comment>
    <comment ref="M114" authorId="0">
      <text>
        <r>
          <rPr>
            <sz val="9"/>
            <color indexed="81"/>
            <rFont val="Tahoma"/>
            <family val="2"/>
          </rPr>
          <t xml:space="preserve">Email from Bette Seaman
</t>
        </r>
      </text>
    </comment>
    <comment ref="O114" authorId="0">
      <text>
        <r>
          <rPr>
            <sz val="9"/>
            <color indexed="81"/>
            <rFont val="Tahoma"/>
            <family val="2"/>
          </rPr>
          <t xml:space="preserve">Michelle Michaud report on KBB website.
</t>
        </r>
      </text>
    </comment>
    <comment ref="AE124" authorId="0">
      <text>
        <r>
          <rPr>
            <sz val="9"/>
            <color indexed="81"/>
            <rFont val="Tahoma"/>
            <family val="2"/>
          </rPr>
          <t xml:space="preserve">Aaron Lang email
</t>
        </r>
      </text>
    </comment>
    <comment ref="O125" authorId="0">
      <text>
        <r>
          <rPr>
            <sz val="9"/>
            <color indexed="81"/>
            <rFont val="Tahoma"/>
            <family val="2"/>
          </rPr>
          <t xml:space="preserve">Michelle Michaud report on KBB website.
</t>
        </r>
      </text>
    </comment>
    <comment ref="K149" authorId="0">
      <text>
        <r>
          <rPr>
            <sz val="9"/>
            <color indexed="81"/>
            <rFont val="Tahoma"/>
            <family val="2"/>
          </rPr>
          <t xml:space="preserve">Email from Michael Armstrong'
</t>
        </r>
      </text>
    </comment>
    <comment ref="K150" authorId="0">
      <text>
        <r>
          <rPr>
            <sz val="9"/>
            <color indexed="81"/>
            <rFont val="Tahoma"/>
            <charset val="1"/>
          </rPr>
          <t xml:space="preserve">Michael Armstrong email
G Matz reported 4.
</t>
        </r>
      </text>
    </comment>
    <comment ref="O150" authorId="0">
      <text>
        <r>
          <rPr>
            <sz val="9"/>
            <color indexed="81"/>
            <rFont val="Tahoma"/>
            <family val="2"/>
          </rPr>
          <t xml:space="preserve">Michelle Michaud report on KBB web site.
</t>
        </r>
      </text>
    </comment>
    <comment ref="O151" authorId="0">
      <text>
        <r>
          <rPr>
            <sz val="9"/>
            <color indexed="81"/>
            <rFont val="Tahoma"/>
            <family val="2"/>
          </rPr>
          <t xml:space="preserve">Michelle Michaud report on KBB web site
</t>
        </r>
      </text>
    </comment>
    <comment ref="AB157" authorId="0">
      <text>
        <r>
          <rPr>
            <b/>
            <sz val="9"/>
            <color indexed="81"/>
            <rFont val="Tahoma"/>
            <charset val="1"/>
          </rPr>
          <t xml:space="preserve">Martin Renner KBB email
</t>
        </r>
      </text>
    </comment>
    <comment ref="AE160" authorId="0">
      <text>
        <r>
          <rPr>
            <sz val="9"/>
            <color indexed="81"/>
            <rFont val="Tahoma"/>
            <family val="2"/>
          </rPr>
          <t xml:space="preserve">Aaron Lang email
</t>
        </r>
      </text>
    </comment>
    <comment ref="O171" authorId="0">
      <text>
        <r>
          <rPr>
            <sz val="9"/>
            <color indexed="81"/>
            <rFont val="Tahoma"/>
            <family val="2"/>
          </rPr>
          <t xml:space="preserve">Michelle Michaud report on KBB web site.
</t>
        </r>
      </text>
    </comment>
    <comment ref="O204" authorId="0">
      <text>
        <r>
          <rPr>
            <sz val="9"/>
            <color indexed="81"/>
            <rFont val="Tahoma"/>
            <family val="2"/>
          </rPr>
          <t xml:space="preserve">Michelle Michaud report on KBB website.
</t>
        </r>
      </text>
    </comment>
    <comment ref="N205" authorId="0">
      <text>
        <r>
          <rPr>
            <sz val="9"/>
            <color indexed="81"/>
            <rFont val="Tahoma"/>
            <family val="2"/>
          </rPr>
          <t xml:space="preserve">Stan Wilson email
</t>
        </r>
      </text>
    </comment>
    <comment ref="X205" authorId="0">
      <text>
        <r>
          <rPr>
            <sz val="9"/>
            <color indexed="81"/>
            <rFont val="Tahoma"/>
            <charset val="1"/>
          </rPr>
          <t xml:space="preserve">Martin Renner KBB email
</t>
        </r>
      </text>
    </comment>
    <comment ref="N207" authorId="0">
      <text>
        <r>
          <rPr>
            <sz val="9"/>
            <color indexed="81"/>
            <rFont val="Tahoma"/>
            <family val="2"/>
          </rPr>
          <t xml:space="preserve">Stan Wilson email
</t>
        </r>
      </text>
    </comment>
    <comment ref="X207" authorId="0">
      <text>
        <r>
          <rPr>
            <sz val="9"/>
            <color indexed="81"/>
            <rFont val="Tahoma"/>
            <charset val="1"/>
          </rPr>
          <t xml:space="preserve">Martin Renner KBB email
</t>
        </r>
      </text>
    </comment>
    <comment ref="X215" authorId="0">
      <text>
        <r>
          <rPr>
            <sz val="9"/>
            <color indexed="81"/>
            <rFont val="Tahoma"/>
            <charset val="1"/>
          </rPr>
          <t xml:space="preserve">Martin Renner KBB email
</t>
        </r>
      </text>
    </comment>
  </commentList>
</comments>
</file>

<file path=xl/comments4.xml><?xml version="1.0" encoding="utf-8"?>
<comments xmlns="http://schemas.openxmlformats.org/spreadsheetml/2006/main">
  <authors>
    <author>George</author>
  </authors>
  <commentList>
    <comment ref="P152" authorId="0">
      <text>
        <r>
          <rPr>
            <sz val="9"/>
            <color indexed="81"/>
            <rFont val="Tahoma"/>
            <family val="2"/>
          </rPr>
          <t xml:space="preserve">Seen from Homer Spit
</t>
        </r>
      </text>
    </comment>
    <comment ref="R152" authorId="0">
      <text>
        <r>
          <rPr>
            <sz val="9"/>
            <color indexed="81"/>
            <rFont val="Tahoma"/>
            <family val="2"/>
          </rPr>
          <t xml:space="preserve">Seen from Homer Spit
</t>
        </r>
      </text>
    </comment>
    <comment ref="T152" authorId="0">
      <text>
        <r>
          <rPr>
            <sz val="9"/>
            <color indexed="81"/>
            <rFont val="Tahoma"/>
            <family val="2"/>
          </rPr>
          <t xml:space="preserve">Seen from Homer Spit
</t>
        </r>
      </text>
    </comment>
    <comment ref="Y152" authorId="0">
      <text>
        <r>
          <rPr>
            <sz val="9"/>
            <color indexed="81"/>
            <rFont val="Tahoma"/>
            <family val="2"/>
          </rPr>
          <t xml:space="preserve">Seen from Homer Spit
</t>
        </r>
      </text>
    </comment>
    <comment ref="AA152" authorId="0">
      <text>
        <r>
          <rPr>
            <sz val="9"/>
            <color indexed="81"/>
            <rFont val="Tahoma"/>
            <family val="2"/>
          </rPr>
          <t xml:space="preserve">Seen from Homer Spit
</t>
        </r>
      </text>
    </comment>
    <comment ref="U163" authorId="0">
      <text>
        <r>
          <rPr>
            <sz val="9"/>
            <color indexed="81"/>
            <rFont val="Tahoma"/>
            <family val="2"/>
          </rPr>
          <t xml:space="preserve">Seen from Homer Spit
</t>
        </r>
      </text>
    </comment>
    <comment ref="Y163" authorId="0">
      <text>
        <r>
          <rPr>
            <sz val="9"/>
            <color indexed="81"/>
            <rFont val="Tahoma"/>
            <family val="2"/>
          </rPr>
          <t xml:space="preserve">
Seen from Homer Spit
</t>
        </r>
      </text>
    </comment>
    <comment ref="T201" authorId="0">
      <text>
        <r>
          <rPr>
            <sz val="9"/>
            <color indexed="81"/>
            <rFont val="Tahoma"/>
            <charset val="1"/>
          </rPr>
          <t xml:space="preserve">All observations except Surfbird were at the Homer Spit. The Surfbird was at Mud Bay/Mariners Park
</t>
        </r>
      </text>
    </comment>
    <comment ref="U201" authorId="0">
      <text>
        <r>
          <rPr>
            <sz val="9"/>
            <color indexed="81"/>
            <rFont val="Tahoma"/>
            <charset val="1"/>
          </rPr>
          <t xml:space="preserve">All observations except Surfbird were at the Homer Spit. The Surfbird was at Mud Bay/Mariners Park
</t>
        </r>
      </text>
    </comment>
    <comment ref="V201" authorId="0">
      <text>
        <r>
          <rPr>
            <sz val="9"/>
            <color indexed="81"/>
            <rFont val="Tahoma"/>
            <charset val="1"/>
          </rPr>
          <t xml:space="preserve">All observations except Surfbird were at the Homer Spit. The Surfbird was at Mud Bay/Mariners Park
</t>
        </r>
      </text>
    </comment>
    <comment ref="W201" authorId="0">
      <text>
        <r>
          <rPr>
            <sz val="9"/>
            <color indexed="81"/>
            <rFont val="Tahoma"/>
            <charset val="1"/>
          </rPr>
          <t xml:space="preserve">All observations except Surfbird were at the Homer Spit. The Surfbird was at Mud Bay/Mariners Park
</t>
        </r>
      </text>
    </comment>
    <comment ref="X201" authorId="0">
      <text>
        <r>
          <rPr>
            <sz val="9"/>
            <color indexed="81"/>
            <rFont val="Tahoma"/>
            <charset val="1"/>
          </rPr>
          <t xml:space="preserve">All observations except Surfbird were at the Homer Spit. The Surfbird was at Mud Bay/Mariners Park
</t>
        </r>
      </text>
    </comment>
    <comment ref="Y201" authorId="0">
      <text>
        <r>
          <rPr>
            <sz val="9"/>
            <color indexed="81"/>
            <rFont val="Tahoma"/>
            <charset val="1"/>
          </rPr>
          <t xml:space="preserve">All observations except Surfbird were at the Homer Spit. The Surfbird was at Mud Bay/Mariners Park
</t>
        </r>
      </text>
    </comment>
    <comment ref="Z201" authorId="0">
      <text>
        <r>
          <rPr>
            <sz val="9"/>
            <color indexed="81"/>
            <rFont val="Tahoma"/>
            <charset val="1"/>
          </rPr>
          <t xml:space="preserve">All observations except Surfbird were at the Homer Spit. The Surfbird was at Mud Bay/Mariners Park
</t>
        </r>
      </text>
    </comment>
    <comment ref="AA201" authorId="0">
      <text>
        <r>
          <rPr>
            <sz val="9"/>
            <color indexed="81"/>
            <rFont val="Tahoma"/>
            <charset val="1"/>
          </rPr>
          <t xml:space="preserve">All observations except Surfbird were at the Homer Spit. The Surfbird was at Mud Bay/Mariners Park
</t>
        </r>
      </text>
    </comment>
    <comment ref="AB201" authorId="0">
      <text>
        <r>
          <rPr>
            <sz val="9"/>
            <color indexed="81"/>
            <rFont val="Tahoma"/>
            <charset val="1"/>
          </rPr>
          <t xml:space="preserve">All observations except Surfbird were at the Homer Spit. The Surfbird was at Mud Bay/Mariners Park
</t>
        </r>
      </text>
    </comment>
    <comment ref="G205" authorId="0">
      <text>
        <r>
          <rPr>
            <sz val="9"/>
            <color indexed="81"/>
            <rFont val="Tahoma"/>
            <family val="2"/>
          </rPr>
          <t xml:space="preserve">Seen at boat harbor
</t>
        </r>
      </text>
    </comment>
    <comment ref="O214" authorId="0">
      <text>
        <r>
          <rPr>
            <sz val="9"/>
            <color indexed="81"/>
            <rFont val="Tahoma"/>
            <family val="2"/>
          </rPr>
          <t xml:space="preserve">Seen at Homer Spit
</t>
        </r>
      </text>
    </comment>
    <comment ref="A227" authorId="0">
      <text>
        <r>
          <rPr>
            <sz val="9"/>
            <color indexed="81"/>
            <rFont val="Tahoma"/>
            <charset val="1"/>
          </rPr>
          <t xml:space="preserve">All observations are from the Homer Spit except for all the Surfbird observations, which are from Mud Bay/Mariners Park and also the 5/8 Lesser Yellowlegs and Solitary Sandpiper.
</t>
        </r>
      </text>
    </comment>
    <comment ref="E705" authorId="0">
      <text>
        <r>
          <rPr>
            <sz val="9"/>
            <color indexed="81"/>
            <rFont val="Tahoma"/>
            <charset val="1"/>
          </rPr>
          <t xml:space="preserve">Identified only as godwit, but a single Marbled Godwit was seen at Mud Bay the previous day.
</t>
        </r>
      </text>
    </comment>
  </commentList>
</comments>
</file>

<file path=xl/sharedStrings.xml><?xml version="1.0" encoding="utf-8"?>
<sst xmlns="http://schemas.openxmlformats.org/spreadsheetml/2006/main" count="3466" uniqueCount="249">
  <si>
    <t>Kachemak Bay Birders</t>
  </si>
  <si>
    <t>Semipalmated Plover</t>
  </si>
  <si>
    <t>Black-bellied Plover</t>
  </si>
  <si>
    <t>Greater Yellowlegs</t>
  </si>
  <si>
    <t>Lesser Yellowlegs</t>
  </si>
  <si>
    <t>Yellowlegs spp.</t>
  </si>
  <si>
    <t>Spotted Sandpiper</t>
  </si>
  <si>
    <t>Whimbrel</t>
  </si>
  <si>
    <t>Wandering Tattler</t>
  </si>
  <si>
    <t xml:space="preserve">Surfbird </t>
  </si>
  <si>
    <t xml:space="preserve">Black Turnstone </t>
  </si>
  <si>
    <t>Western Sandpiper</t>
  </si>
  <si>
    <t>Least Sandpiper</t>
  </si>
  <si>
    <t>Pectoral Sandpiper</t>
  </si>
  <si>
    <t>Dunlin</t>
  </si>
  <si>
    <t>Short-billed Dowitcher</t>
  </si>
  <si>
    <t>Wilson’s Snipe</t>
  </si>
  <si>
    <t>Red-necked Phalarope</t>
  </si>
  <si>
    <t>LESA/WESA/SESA</t>
  </si>
  <si>
    <t>SPECIES</t>
  </si>
  <si>
    <t>April</t>
  </si>
  <si>
    <t>May</t>
  </si>
  <si>
    <r>
      <t xml:space="preserve">SITE : </t>
    </r>
    <r>
      <rPr>
        <b/>
        <sz val="11"/>
        <color indexed="8"/>
        <rFont val="Calibri"/>
        <family val="2"/>
      </rPr>
      <t>Mud Bay</t>
    </r>
  </si>
  <si>
    <t>Other</t>
  </si>
  <si>
    <t>Total</t>
  </si>
  <si>
    <r>
      <t xml:space="preserve">SITE : </t>
    </r>
    <r>
      <rPr>
        <b/>
        <sz val="11"/>
        <color indexed="8"/>
        <rFont val="Calibri"/>
        <family val="2"/>
      </rPr>
      <t>Mid-Spit</t>
    </r>
  </si>
  <si>
    <r>
      <t xml:space="preserve">SITE : </t>
    </r>
    <r>
      <rPr>
        <b/>
        <sz val="11"/>
        <color indexed="8"/>
        <rFont val="Calibri"/>
        <family val="2"/>
      </rPr>
      <t>Outer Spit</t>
    </r>
  </si>
  <si>
    <r>
      <t xml:space="preserve">SITE : </t>
    </r>
    <r>
      <rPr>
        <b/>
        <sz val="11"/>
        <color indexed="8"/>
        <rFont val="Calibri"/>
        <family val="2"/>
      </rPr>
      <t>Outer Spi</t>
    </r>
    <r>
      <rPr>
        <sz val="11"/>
        <color theme="1"/>
        <rFont val="Calibri"/>
        <family val="2"/>
        <scheme val="minor"/>
      </rPr>
      <t>t</t>
    </r>
  </si>
  <si>
    <r>
      <t>SITE :</t>
    </r>
    <r>
      <rPr>
        <b/>
        <sz val="11"/>
        <color indexed="8"/>
        <rFont val="Calibri"/>
        <family val="2"/>
      </rPr>
      <t xml:space="preserve"> Beluga Slough</t>
    </r>
  </si>
  <si>
    <r>
      <t xml:space="preserve">SITE : </t>
    </r>
    <r>
      <rPr>
        <b/>
        <sz val="11"/>
        <color indexed="8"/>
        <rFont val="Calibri"/>
        <family val="2"/>
      </rPr>
      <t>Islands and Islets</t>
    </r>
  </si>
  <si>
    <t xml:space="preserve"> </t>
  </si>
  <si>
    <t>Stationary Count</t>
  </si>
  <si>
    <t>Travelling Count</t>
  </si>
  <si>
    <t>Semipalmated Sandpiper</t>
  </si>
  <si>
    <r>
      <t xml:space="preserve">SITE : </t>
    </r>
    <r>
      <rPr>
        <b/>
        <sz val="11"/>
        <color indexed="8"/>
        <rFont val="Calibri"/>
        <family val="2"/>
      </rPr>
      <t>Mariner Park Lagoon</t>
    </r>
  </si>
  <si>
    <t>Mud Bay</t>
  </si>
  <si>
    <t>Mariner Park Lagoon</t>
  </si>
  <si>
    <t>Mid-Spit</t>
  </si>
  <si>
    <t>Outer Spit</t>
  </si>
  <si>
    <t>Beluga Slough</t>
  </si>
  <si>
    <t>Islands and Islets</t>
  </si>
  <si>
    <t>Species</t>
  </si>
  <si>
    <t>Rock Sandpiper</t>
  </si>
  <si>
    <t>Pacific Golden Plover</t>
  </si>
  <si>
    <t>Marbled Godwit</t>
  </si>
  <si>
    <t>Black Oystercatcher</t>
  </si>
  <si>
    <t>Ruddy Turnstone</t>
  </si>
  <si>
    <t>American Golden-Plover</t>
  </si>
  <si>
    <t>Sanderling</t>
  </si>
  <si>
    <t>Dowitcher sp.</t>
  </si>
  <si>
    <t>Yellowlegs sp.</t>
  </si>
  <si>
    <t>Killdeer</t>
  </si>
  <si>
    <t>Bar-tailed Godwit</t>
  </si>
  <si>
    <t>Hudsonian Godwit</t>
  </si>
  <si>
    <t>Baird's Sandpiper</t>
  </si>
  <si>
    <t>Red Knot</t>
  </si>
  <si>
    <t>Long-billed Dowitcher</t>
  </si>
  <si>
    <t>Red Phalarope</t>
  </si>
  <si>
    <t>SITE : Homer Spit and Adjacent Waters</t>
  </si>
  <si>
    <t>Total Individuals</t>
  </si>
  <si>
    <t>Tide data is from the Seldovia tide tables.</t>
  </si>
  <si>
    <t>Weather data is from (http://weather.noaa.gov/weather/current/PAHO.html).</t>
  </si>
  <si>
    <t xml:space="preserve">     Index:</t>
  </si>
  <si>
    <t>Multiyear Data</t>
  </si>
  <si>
    <t>Sorted by average abundance</t>
  </si>
  <si>
    <t>Average</t>
  </si>
  <si>
    <t xml:space="preserve">The date cell for Homer Spit and Adjacent Waters has a comment that gives survey time, duration, and tide as well as weather conditions. </t>
  </si>
  <si>
    <t>All six sites combined</t>
  </si>
  <si>
    <t>SITE : Homer Spit Sites</t>
  </si>
  <si>
    <t>Combined Total</t>
  </si>
  <si>
    <t xml:space="preserve">Sorted by abundance </t>
  </si>
  <si>
    <t>Sorted by abundance</t>
  </si>
  <si>
    <t>All Sites</t>
  </si>
  <si>
    <t>Supplemental Observations</t>
  </si>
  <si>
    <t>Other (solitary sandpiper)</t>
  </si>
  <si>
    <t xml:space="preserve">Total Species </t>
  </si>
  <si>
    <t xml:space="preserve"> Year:  2009</t>
  </si>
  <si>
    <t>Year: 2010</t>
  </si>
  <si>
    <t>Year: 2011</t>
  </si>
  <si>
    <t>Kachemak Bay Shorebird Monitoring Project</t>
  </si>
  <si>
    <t>Homer</t>
  </si>
  <si>
    <t>Spit</t>
  </si>
  <si>
    <t>Dowitcher spp.</t>
  </si>
  <si>
    <t>Year</t>
  </si>
  <si>
    <t>George West data sorted by year and then by species and date starting with most abundant species.  Years with few reports were left out.</t>
  </si>
  <si>
    <t>Observations from other than Mud Bay or Mariners park are noted with a comment (red tab).</t>
  </si>
  <si>
    <t>Mud Bay/Mariner Park</t>
  </si>
  <si>
    <t>Surfbird</t>
  </si>
  <si>
    <t>Black Turnstone</t>
  </si>
  <si>
    <t>Wilson's Snipe</t>
  </si>
  <si>
    <t>Mud Bay/Mariner Park/Spit</t>
  </si>
  <si>
    <t>Bristle-thighed Curlew</t>
  </si>
  <si>
    <t>Pacific Golden-Plover</t>
  </si>
  <si>
    <t>Solitary Sandpiper</t>
  </si>
  <si>
    <t>Mud Bay/Mariner Pk</t>
  </si>
  <si>
    <t>5/21/989</t>
  </si>
  <si>
    <t>Mud Bay/Mariner Pk/Spit</t>
  </si>
  <si>
    <t>Data only for dates between April 26 and may 21.</t>
  </si>
  <si>
    <t>George West Data</t>
  </si>
  <si>
    <t>Kachemak Bay Birders 2009 Shorebird Survey</t>
  </si>
  <si>
    <t xml:space="preserve">American Golden-Plover </t>
  </si>
  <si>
    <t>Kachemak Bay Birders 2010 Shorebird Survey</t>
  </si>
  <si>
    <t>Survey Data</t>
  </si>
  <si>
    <t>Killdeer (R)</t>
  </si>
  <si>
    <t>American Golden-Plover (U)</t>
  </si>
  <si>
    <t>Pacific Golden Plover (U)</t>
  </si>
  <si>
    <t>Black Oystercatcher (U)</t>
  </si>
  <si>
    <t>Bar-tailed Godwit (U)</t>
  </si>
  <si>
    <t>Hudsonian Godwit (U)</t>
  </si>
  <si>
    <t>Marbled Godwit (U)</t>
  </si>
  <si>
    <t>Ruddy Turnstone (U)</t>
  </si>
  <si>
    <t>Sanderling (U)</t>
  </si>
  <si>
    <t>Rock Sandpiper (U)</t>
  </si>
  <si>
    <t>Baird's Sandpiper (R)</t>
  </si>
  <si>
    <t>Red Knot (U)</t>
  </si>
  <si>
    <t>Long-billed Dowitcher (U)</t>
  </si>
  <si>
    <t>Red Phalarope (R)</t>
  </si>
  <si>
    <r>
      <t xml:space="preserve">SITE : </t>
    </r>
    <r>
      <rPr>
        <b/>
        <sz val="11"/>
        <color indexed="8"/>
        <rFont val="Calibri"/>
        <family val="2"/>
      </rPr>
      <t>Kachemak Bay Summary (all sites)</t>
    </r>
  </si>
  <si>
    <t>Kachemak Bay Shorebird Monitoring Project Data for Dates Matching West Data</t>
  </si>
  <si>
    <r>
      <t xml:space="preserve">SITE : </t>
    </r>
    <r>
      <rPr>
        <b/>
        <sz val="11"/>
        <color indexed="8"/>
        <rFont val="Calibri"/>
        <family val="2"/>
      </rPr>
      <t xml:space="preserve">Only Four </t>
    </r>
    <r>
      <rPr>
        <b/>
        <sz val="11"/>
        <color indexed="8"/>
        <rFont val="Calibri"/>
        <family val="2"/>
      </rPr>
      <t>Homer Spit Sites</t>
    </r>
  </si>
  <si>
    <t xml:space="preserve">Kachemak </t>
  </si>
  <si>
    <t>Bay</t>
  </si>
  <si>
    <r>
      <t xml:space="preserve"> </t>
    </r>
    <r>
      <rPr>
        <sz val="11"/>
        <color indexed="8"/>
        <rFont val="Calibri"/>
        <family val="2"/>
      </rPr>
      <t>Mariner Park Lagoon</t>
    </r>
  </si>
  <si>
    <r>
      <t xml:space="preserve"> </t>
    </r>
    <r>
      <rPr>
        <sz val="11"/>
        <color indexed="8"/>
        <rFont val="Calibri"/>
        <family val="2"/>
      </rPr>
      <t>Mid-Spit</t>
    </r>
  </si>
  <si>
    <t xml:space="preserve">2011 Data </t>
  </si>
  <si>
    <t>SITE : Kachemak Bay Summary (all sites)</t>
  </si>
  <si>
    <t>SITE : Homer Spit (Four Sites) for Comparison With West Data</t>
  </si>
  <si>
    <t>SITE : Homer Spit (all 4 sites)</t>
  </si>
  <si>
    <t>Kachemak Bay Birders 2011 Shorebird Survey</t>
  </si>
  <si>
    <t>Spit Sites</t>
  </si>
  <si>
    <t>Summary of George West Data</t>
  </si>
  <si>
    <t>George West Data Used for Comparison;  Based on Every Fifth Day.</t>
  </si>
  <si>
    <t>Total Individual birds</t>
  </si>
  <si>
    <t>Total Species</t>
  </si>
  <si>
    <t># of species</t>
  </si>
  <si>
    <t>West report</t>
  </si>
  <si>
    <t>West Average</t>
  </si>
  <si>
    <t>KBB Average</t>
  </si>
  <si>
    <t>Total counts for all six sites.</t>
  </si>
  <si>
    <t>Mud Bay, Mariner Park Lagoon, Mid-Spit, and Outer Spit</t>
  </si>
  <si>
    <t>Mud Bay, Mariner Park Lagoon, Mid-Spit, and Outer Spit.</t>
  </si>
  <si>
    <t>Percent Arrival Calculations</t>
  </si>
  <si>
    <t>LESA/WESA/SESA/DUNL</t>
  </si>
  <si>
    <t>2012 data for all sites</t>
  </si>
  <si>
    <t>2011 data for all sites</t>
  </si>
  <si>
    <t>Taxa&gt;10</t>
  </si>
  <si>
    <t>2010  data for all sites</t>
  </si>
  <si>
    <t>Year: 2012</t>
  </si>
  <si>
    <t>Homer Spit</t>
  </si>
  <si>
    <t>Beluga</t>
  </si>
  <si>
    <t xml:space="preserve">Islands </t>
  </si>
  <si>
    <t>Sites</t>
  </si>
  <si>
    <t>Slough</t>
  </si>
  <si>
    <t>&amp; Islets</t>
  </si>
  <si>
    <t>SITE : Homer Spit Totals</t>
  </si>
  <si>
    <t>Kachemak Bay Birders 2012 Shorebird Survey</t>
  </si>
  <si>
    <t xml:space="preserve">2012 Data </t>
  </si>
  <si>
    <t>Comparison of West Shorebird Data (1986-1994) to Kachemak Bay Birders Data (2009, 2010 , 2011, and 2012) for All Sites</t>
  </si>
  <si>
    <t>Based on five day intervals starting from April 26th for 1986-1994 and 2009, from April 25th for  2010, and April 24 for 2011 and 2012.</t>
  </si>
  <si>
    <t>West's data for 1987 and 1988 was not sufficient enough to include.</t>
  </si>
  <si>
    <t xml:space="preserve">All duplicate observations between sites were resolved before reports were written.    </t>
  </si>
  <si>
    <t>West's Count Data</t>
  </si>
  <si>
    <t>KBB Count Data</t>
  </si>
  <si>
    <t>2013 Shorebird Monitoring Project</t>
  </si>
  <si>
    <t xml:space="preserve">2013 Supplemental Homer Spit Shorebird Observations </t>
  </si>
  <si>
    <t>2013 Kachemak Bay Shorebird Monitoring Project</t>
  </si>
  <si>
    <t>Anchor Point (Kenai Penin.) : Anchor Point--Anchor River Mouth (Kenai Penin.)</t>
  </si>
  <si>
    <t>--</t>
  </si>
  <si>
    <t>High Count</t>
  </si>
  <si>
    <t>Sample Size</t>
  </si>
  <si>
    <t>The Homer Spit and Adjacent Waters table provides a summation for all six monitoring sites.</t>
  </si>
  <si>
    <t>Incidents of disturbance are described as comments within the table for the respective date.</t>
  </si>
  <si>
    <t>SITE : Anchor River</t>
  </si>
  <si>
    <t>The date cell for each site spreadsheet has a comment that lists monitors for that site and date.</t>
  </si>
  <si>
    <t>Other;  Plover sp.</t>
  </si>
  <si>
    <t>SITE : Islands and Islets</t>
  </si>
  <si>
    <t>#</t>
  </si>
  <si>
    <t>Plover sp.</t>
  </si>
  <si>
    <t>Note: The combined total is 89 less than the total for all six sites because double counting between sites was eliminated</t>
  </si>
  <si>
    <t>Comparing counts for all sites</t>
  </si>
  <si>
    <t>6- 8'</t>
  </si>
  <si>
    <t>9-11'</t>
  </si>
  <si>
    <t>7-9</t>
  </si>
  <si>
    <t>Combined Totals for Six Sites</t>
  </si>
  <si>
    <t xml:space="preserve">Below is Homer Spit shorebird data that did not follow any protocol but has supplementary value to the data collected following project protocol. the Kachemak Bay Birders. </t>
  </si>
  <si>
    <t>The Site cell for each spreadsheet includes a comment (red flag) that has a  description of the site.</t>
  </si>
  <si>
    <t>2013 Shorebird Monitoring Results for Homer Spit Sites Based on Protocol</t>
  </si>
  <si>
    <t>Totals</t>
  </si>
  <si>
    <t>1430-1500</t>
  </si>
  <si>
    <t>1800-1830</t>
  </si>
  <si>
    <t>0800-0930</t>
  </si>
  <si>
    <t>0900-1050</t>
  </si>
  <si>
    <t>1300-1400</t>
  </si>
  <si>
    <t>1420-1520</t>
  </si>
  <si>
    <t>1530-1730</t>
  </si>
  <si>
    <t>AM &amp; PM*</t>
  </si>
  <si>
    <t>1300-1340</t>
  </si>
  <si>
    <t>KT, CT</t>
  </si>
  <si>
    <t>TB</t>
  </si>
  <si>
    <t>TB, LB</t>
  </si>
  <si>
    <t>LB, TB</t>
  </si>
  <si>
    <t>KT, GK</t>
  </si>
  <si>
    <t xml:space="preserve">Killdeer </t>
  </si>
  <si>
    <t xml:space="preserve">LESA/WESA/SESA </t>
  </si>
  <si>
    <t>* This column includes two sets of observations on the same day.  The highest count for a species was used in this table.</t>
  </si>
  <si>
    <t>Observers:</t>
  </si>
  <si>
    <t>CT = Connie Tarbox</t>
  </si>
  <si>
    <t>KT = Ken Tarbox</t>
  </si>
  <si>
    <t>LB = Laura Burke</t>
  </si>
  <si>
    <t>TB = Toby Burke</t>
  </si>
  <si>
    <t>Data from the Anchor River and Kasilof River</t>
  </si>
  <si>
    <t>SITE : Kasilof  River</t>
  </si>
  <si>
    <t xml:space="preserve">     Sheet 1 - Homer Spit area shorebird observations based on protocol</t>
  </si>
  <si>
    <t xml:space="preserve">     Sheet 3 - Supplemental  shorebird observations on the Homer Spit. </t>
  </si>
  <si>
    <t xml:space="preserve">     Sheet 4 - Multiyear data</t>
  </si>
  <si>
    <t xml:space="preserve">     Sheet 5 - Comparisons to George West data</t>
  </si>
  <si>
    <t xml:space="preserve">same protocol as used at the Homer Spit. </t>
  </si>
  <si>
    <t xml:space="preserve">Monitoring at the Kasilof River followed a different protocol.  There were also nine monitoring dates, but not with equal intervals.  </t>
  </si>
  <si>
    <t xml:space="preserve">Due to limited visibility at high tide, monitoring began as the rising tide reached the half-way point between high and low tides. </t>
  </si>
  <si>
    <t xml:space="preserve">     Sheet 6 - Arrival data</t>
  </si>
  <si>
    <t xml:space="preserve">Below are the 2013 Kachemak Bay Birders counts for shorebirds that migrated through the Homer Spit area between April 13 and May 23. </t>
  </si>
  <si>
    <t xml:space="preserve">Deleted from tables below are species not seen and comments. </t>
  </si>
  <si>
    <t>Other;  Bristle-thighed Curlew</t>
  </si>
  <si>
    <t xml:space="preserve">Sorted according to All Sites abundance. </t>
  </si>
  <si>
    <t>SITE : Kasilof River</t>
  </si>
  <si>
    <t>2009-2013 Kachemak Bay Shorebird Count</t>
  </si>
  <si>
    <t>Year: 2013</t>
  </si>
  <si>
    <t># of Sp.</t>
  </si>
  <si>
    <t>All Homer Spit area Sites</t>
  </si>
  <si>
    <t>Comparison of Six Days of West Shorebird Data (1986-1994) to Six Comparable days of Kachemak Bay Birders Data (2009-2013) for Homer Spit sites.</t>
  </si>
  <si>
    <t>Kachemak Bay Birders 2013 Shorebird Survey</t>
  </si>
  <si>
    <t>2013 data for all sites</t>
  </si>
  <si>
    <t xml:space="preserve">     Sheet 2 - Shorebird observations from the Anchor and Kasilof Rivers</t>
  </si>
  <si>
    <t>Based on five day intervals starting from April 26th for 1986-1994 and 2009, and from April 25th for  2010, April 24 for 2011 and 2012, and April 28 for 2013.</t>
  </si>
  <si>
    <t xml:space="preserve">This year we began monitoring the spring shorebird migration at the Anchor River about 20 miles Northwest of Homer, and the Kasilof River a few miles south of Soldotna; both are part of the Cook Inlet Watershed.  </t>
  </si>
  <si>
    <t xml:space="preserve">To avoid double counting with flocks of shorebirds that may have left nearby Homer Spit, monitoring at the Anchor River followed the </t>
  </si>
  <si>
    <t>The spreadsheets below illustrate the percentage of shorebirds present for a species for a date relative to the total count for that species.</t>
  </si>
  <si>
    <r>
      <t xml:space="preserve">Supplemental Observations:  </t>
    </r>
    <r>
      <rPr>
        <sz val="11"/>
        <color theme="1"/>
        <rFont val="Calibri"/>
        <family val="2"/>
        <scheme val="minor"/>
      </rPr>
      <t>Data obtained from eBird with Kachemak Bay Shorebird Monitoring Project data  prior to May 10 data deleted and data after May 10 in bold.</t>
    </r>
  </si>
  <si>
    <t>eBird Location:</t>
  </si>
  <si>
    <t>Bristle-thighed Curlew email reports</t>
  </si>
  <si>
    <t>To the right are observations obtained from eBird.</t>
  </si>
  <si>
    <t>X</t>
  </si>
  <si>
    <t>eBird Observations for Homer Spit Hot Spots</t>
  </si>
  <si>
    <t>Observations without comments are from G. Matz.  Sources for other observations are described in comments (flagged).</t>
  </si>
  <si>
    <t xml:space="preserve">Supplemental Observations; </t>
  </si>
  <si>
    <t>Total Less Protocol Dates</t>
  </si>
  <si>
    <t>Total Only Protocol Dates</t>
  </si>
  <si>
    <t>Data in blue is data from protocol monitoring dates.</t>
  </si>
  <si>
    <t>Shorter tables for report</t>
  </si>
</sst>
</file>

<file path=xl/styles.xml><?xml version="1.0" encoding="utf-8"?>
<styleSheet xmlns="http://schemas.openxmlformats.org/spreadsheetml/2006/main">
  <numFmts count="2">
    <numFmt numFmtId="43" formatCode="_(* #,##0.00_);_(* \(#,##0.00\);_(* &quot;-&quot;??_);_(@_)"/>
    <numFmt numFmtId="164" formatCode="_(* #,##0_);_(* \(#,##0\);_(* &quot;-&quot;??_);_(@_)"/>
  </numFmts>
  <fonts count="19">
    <font>
      <sz val="11"/>
      <color theme="1"/>
      <name val="Calibri"/>
      <family val="2"/>
      <scheme val="minor"/>
    </font>
    <font>
      <sz val="11"/>
      <color indexed="8"/>
      <name val="Calibri"/>
      <family val="2"/>
    </font>
    <font>
      <b/>
      <sz val="11"/>
      <color indexed="8"/>
      <name val="Calibri"/>
      <family val="2"/>
    </font>
    <font>
      <sz val="9"/>
      <color indexed="81"/>
      <name val="Tahoma"/>
      <family val="2"/>
    </font>
    <font>
      <sz val="9"/>
      <color indexed="81"/>
      <name val="Tahoma"/>
      <charset val="1"/>
    </font>
    <font>
      <b/>
      <sz val="10"/>
      <color indexed="8"/>
      <name val="Arial"/>
      <family val="2"/>
    </font>
    <font>
      <sz val="10"/>
      <color indexed="8"/>
      <name val="Arial"/>
    </font>
    <font>
      <sz val="10"/>
      <color indexed="8"/>
      <name val="Arial"/>
      <family val="2"/>
    </font>
    <font>
      <sz val="11"/>
      <color theme="1"/>
      <name val="Calibri"/>
      <family val="2"/>
      <scheme val="minor"/>
    </font>
    <font>
      <b/>
      <sz val="11"/>
      <color theme="1"/>
      <name val="Calibri"/>
      <family val="2"/>
      <scheme val="minor"/>
    </font>
    <font>
      <b/>
      <sz val="11"/>
      <name val="Calibri"/>
      <family val="2"/>
      <scheme val="minor"/>
    </font>
    <font>
      <b/>
      <sz val="9"/>
      <color indexed="81"/>
      <name val="Tahoma"/>
      <family val="2"/>
    </font>
    <font>
      <b/>
      <sz val="9"/>
      <color indexed="81"/>
      <name val="Tahoma"/>
      <charset val="1"/>
    </font>
    <font>
      <b/>
      <sz val="8"/>
      <color theme="1"/>
      <name val="Arial"/>
      <family val="2"/>
    </font>
    <font>
      <b/>
      <sz val="9"/>
      <color theme="1"/>
      <name val="Arial"/>
      <family val="2"/>
    </font>
    <font>
      <sz val="9"/>
      <color theme="1"/>
      <name val="Calibri"/>
      <family val="2"/>
      <scheme val="minor"/>
    </font>
    <font>
      <sz val="11"/>
      <color rgb="FF0070C0"/>
      <name val="Calibri"/>
      <family val="2"/>
      <scheme val="minor"/>
    </font>
    <font>
      <b/>
      <sz val="11"/>
      <color rgb="FF0070C0"/>
      <name val="Calibri"/>
      <family val="2"/>
      <scheme val="minor"/>
    </font>
    <font>
      <b/>
      <sz val="9"/>
      <color theme="1"/>
      <name val="Calibri"/>
      <family val="2"/>
      <scheme val="minor"/>
    </font>
  </fonts>
  <fills count="3">
    <fill>
      <patternFill patternType="none"/>
    </fill>
    <fill>
      <patternFill patternType="gray125"/>
    </fill>
    <fill>
      <patternFill patternType="solid">
        <fgColor rgb="FFC0C0C0"/>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22"/>
      </left>
      <right/>
      <top/>
      <bottom/>
      <diagonal/>
    </border>
    <border>
      <left/>
      <right style="thin">
        <color indexed="22"/>
      </right>
      <top/>
      <bottom/>
      <diagonal/>
    </border>
    <border>
      <left style="thin">
        <color indexed="22"/>
      </left>
      <right style="thin">
        <color indexed="22"/>
      </right>
      <top/>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diagonal/>
    </border>
  </borders>
  <cellStyleXfs count="6">
    <xf numFmtId="0" fontId="0" fillId="0" borderId="0"/>
    <xf numFmtId="43" fontId="8" fillId="0" borderId="0" applyFont="0" applyFill="0" applyBorder="0" applyAlignment="0" applyProtection="0"/>
    <xf numFmtId="0" fontId="8" fillId="0" borderId="2"/>
    <xf numFmtId="0" fontId="8" fillId="0" borderId="3"/>
    <xf numFmtId="0" fontId="8" fillId="0" borderId="4"/>
    <xf numFmtId="9" fontId="8" fillId="0" borderId="0" applyFont="0" applyFill="0" applyBorder="0" applyAlignment="0" applyProtection="0"/>
  </cellStyleXfs>
  <cellXfs count="203">
    <xf numFmtId="0" fontId="0" fillId="0" borderId="0" xfId="0"/>
    <xf numFmtId="0" fontId="9" fillId="0" borderId="0" xfId="0" applyFont="1"/>
    <xf numFmtId="0" fontId="0" fillId="0" borderId="0" xfId="0"/>
    <xf numFmtId="0" fontId="8" fillId="0" borderId="3" xfId="3"/>
    <xf numFmtId="0" fontId="8" fillId="0" borderId="2" xfId="2"/>
    <xf numFmtId="0" fontId="8" fillId="0" borderId="2" xfId="3" applyBorder="1"/>
    <xf numFmtId="0" fontId="8" fillId="0" borderId="4" xfId="4"/>
    <xf numFmtId="0" fontId="8" fillId="0" borderId="2" xfId="2" applyAlignment="1">
      <alignment horizontal="right"/>
    </xf>
    <xf numFmtId="0" fontId="9" fillId="0" borderId="2" xfId="2" applyFont="1" applyAlignment="1">
      <alignment horizontal="center"/>
    </xf>
    <xf numFmtId="0" fontId="0" fillId="0" borderId="0" xfId="0" applyFill="1" applyBorder="1"/>
    <xf numFmtId="0" fontId="9" fillId="0" borderId="3" xfId="3" applyFont="1" applyFill="1"/>
    <xf numFmtId="0" fontId="9" fillId="0" borderId="3" xfId="3" applyFont="1"/>
    <xf numFmtId="0" fontId="0" fillId="0" borderId="0" xfId="0" applyAlignment="1">
      <alignment horizontal="right"/>
    </xf>
    <xf numFmtId="0" fontId="8" fillId="0" borderId="3" xfId="3" applyFont="1"/>
    <xf numFmtId="0" fontId="0" fillId="0" borderId="0" xfId="0" applyFont="1"/>
    <xf numFmtId="0" fontId="8" fillId="0" borderId="3" xfId="3" applyFont="1"/>
    <xf numFmtId="0" fontId="8" fillId="0" borderId="2" xfId="2" applyAlignment="1">
      <alignment horizontal="center"/>
    </xf>
    <xf numFmtId="0" fontId="8" fillId="0" borderId="4" xfId="4" applyAlignment="1">
      <alignment horizontal="center"/>
    </xf>
    <xf numFmtId="16" fontId="0" fillId="0" borderId="0" xfId="0" applyNumberFormat="1"/>
    <xf numFmtId="0" fontId="8" fillId="0" borderId="3" xfId="3" applyFont="1"/>
    <xf numFmtId="164" fontId="0" fillId="0" borderId="0" xfId="0" applyNumberFormat="1"/>
    <xf numFmtId="0" fontId="0" fillId="0" borderId="0" xfId="0" applyAlignment="1">
      <alignment horizontal="left"/>
    </xf>
    <xf numFmtId="164" fontId="8" fillId="0" borderId="0" xfId="1" applyNumberFormat="1" applyFont="1"/>
    <xf numFmtId="164" fontId="8" fillId="0" borderId="0" xfId="1" applyNumberFormat="1" applyFont="1" applyAlignment="1">
      <alignment horizontal="right"/>
    </xf>
    <xf numFmtId="164" fontId="8" fillId="0" borderId="0" xfId="1" applyNumberFormat="1" applyFont="1" applyFill="1" applyBorder="1"/>
    <xf numFmtId="164" fontId="8" fillId="0" borderId="0" xfId="1" applyNumberFormat="1" applyBorder="1"/>
    <xf numFmtId="0" fontId="0" fillId="0" borderId="0" xfId="0" applyBorder="1"/>
    <xf numFmtId="0" fontId="8" fillId="0" borderId="5" xfId="4" applyBorder="1" applyAlignment="1">
      <alignment horizontal="center"/>
    </xf>
    <xf numFmtId="0" fontId="8" fillId="0" borderId="2" xfId="4" applyBorder="1" applyAlignment="1">
      <alignment horizontal="center"/>
    </xf>
    <xf numFmtId="0" fontId="0" fillId="0" borderId="2" xfId="0" applyBorder="1" applyAlignment="1">
      <alignment horizontal="center"/>
    </xf>
    <xf numFmtId="164" fontId="8" fillId="0" borderId="6" xfId="1" applyNumberFormat="1" applyBorder="1"/>
    <xf numFmtId="164" fontId="8" fillId="0" borderId="0" xfId="1" applyNumberFormat="1" applyFont="1" applyBorder="1"/>
    <xf numFmtId="164" fontId="8" fillId="0" borderId="0" xfId="1" applyNumberFormat="1" applyBorder="1" applyAlignment="1">
      <alignment horizontal="right"/>
    </xf>
    <xf numFmtId="164" fontId="8" fillId="0" borderId="6" xfId="1" applyNumberFormat="1" applyBorder="1" applyAlignment="1">
      <alignment horizontal="right"/>
    </xf>
    <xf numFmtId="0" fontId="9" fillId="0" borderId="4" xfId="4" applyFont="1"/>
    <xf numFmtId="0" fontId="9" fillId="0" borderId="0" xfId="0" applyFont="1" applyAlignment="1">
      <alignment horizontal="center"/>
    </xf>
    <xf numFmtId="0" fontId="8" fillId="0" borderId="3" xfId="3" applyFont="1"/>
    <xf numFmtId="0" fontId="9" fillId="0" borderId="3" xfId="4" applyFont="1" applyFill="1" applyBorder="1"/>
    <xf numFmtId="164" fontId="8" fillId="0" borderId="0" xfId="1" applyNumberFormat="1" applyFill="1" applyBorder="1" applyAlignment="1">
      <alignment horizontal="right"/>
    </xf>
    <xf numFmtId="164" fontId="8" fillId="0" borderId="0" xfId="1" applyNumberFormat="1" applyFont="1"/>
    <xf numFmtId="164" fontId="8" fillId="0" borderId="2" xfId="1" applyNumberFormat="1" applyBorder="1"/>
    <xf numFmtId="0" fontId="10" fillId="0" borderId="3" xfId="3" applyFont="1" applyFill="1" applyBorder="1"/>
    <xf numFmtId="164" fontId="8" fillId="0" borderId="7" xfId="1" applyNumberFormat="1" applyBorder="1" applyAlignment="1">
      <alignment horizontal="right"/>
    </xf>
    <xf numFmtId="0" fontId="0" fillId="0" borderId="4" xfId="0" applyBorder="1"/>
    <xf numFmtId="0" fontId="8" fillId="0" borderId="0" xfId="4" applyBorder="1"/>
    <xf numFmtId="0" fontId="5" fillId="0" borderId="0" xfId="0" applyFont="1" applyAlignment="1">
      <alignment horizontal="left"/>
    </xf>
    <xf numFmtId="0" fontId="5" fillId="0" borderId="0" xfId="0" applyFont="1"/>
    <xf numFmtId="0" fontId="6" fillId="0" borderId="1" xfId="0" applyFont="1" applyFill="1" applyBorder="1" applyAlignment="1">
      <alignment wrapText="1"/>
    </xf>
    <xf numFmtId="14" fontId="0" fillId="0" borderId="0" xfId="0" applyNumberFormat="1"/>
    <xf numFmtId="14" fontId="7" fillId="0" borderId="1" xfId="0" applyNumberFormat="1" applyFont="1" applyFill="1" applyBorder="1" applyAlignment="1">
      <alignment horizontal="right" wrapText="1"/>
    </xf>
    <xf numFmtId="0" fontId="0" fillId="0" borderId="1" xfId="0" applyFill="1" applyBorder="1" applyAlignment="1">
      <alignment horizontal="center" wrapText="1"/>
    </xf>
    <xf numFmtId="164" fontId="7" fillId="0" borderId="0" xfId="1" applyNumberFormat="1" applyFont="1" applyFill="1" applyAlignment="1">
      <alignment horizontal="right" wrapText="1"/>
    </xf>
    <xf numFmtId="164" fontId="7" fillId="0" borderId="1" xfId="1" applyNumberFormat="1" applyFont="1" applyFill="1" applyBorder="1" applyAlignment="1">
      <alignment horizontal="right" wrapText="1"/>
    </xf>
    <xf numFmtId="164" fontId="8" fillId="0" borderId="0" xfId="1" applyNumberFormat="1" applyFont="1"/>
    <xf numFmtId="164" fontId="8" fillId="0" borderId="1" xfId="1" applyNumberFormat="1" applyFont="1" applyBorder="1"/>
    <xf numFmtId="164" fontId="6" fillId="0" borderId="1" xfId="1" applyNumberFormat="1" applyFont="1" applyFill="1" applyBorder="1" applyAlignment="1">
      <alignment wrapText="1"/>
    </xf>
    <xf numFmtId="164" fontId="6" fillId="0" borderId="0" xfId="1" applyNumberFormat="1" applyFont="1" applyFill="1" applyAlignment="1">
      <alignment wrapText="1"/>
    </xf>
    <xf numFmtId="164" fontId="8" fillId="0" borderId="8" xfId="1" applyNumberFormat="1" applyFont="1" applyFill="1" applyBorder="1" applyAlignment="1">
      <alignment horizontal="right" wrapText="1"/>
    </xf>
    <xf numFmtId="164" fontId="8" fillId="0" borderId="9" xfId="1" applyNumberFormat="1" applyFont="1" applyFill="1" applyBorder="1" applyAlignment="1">
      <alignment horizontal="right" wrapText="1"/>
    </xf>
    <xf numFmtId="0" fontId="7" fillId="0" borderId="10" xfId="0" applyFont="1" applyFill="1" applyBorder="1" applyAlignment="1">
      <alignment wrapText="1"/>
    </xf>
    <xf numFmtId="0" fontId="5" fillId="0" borderId="1" xfId="0" applyFont="1" applyFill="1" applyBorder="1" applyAlignment="1">
      <alignment horizontal="left" wrapText="1"/>
    </xf>
    <xf numFmtId="0" fontId="7" fillId="0" borderId="1" xfId="0" applyFont="1" applyFill="1" applyBorder="1" applyAlignment="1">
      <alignment horizontal="right" wrapText="1"/>
    </xf>
    <xf numFmtId="14" fontId="0" fillId="0" borderId="1" xfId="0" applyNumberFormat="1" applyFill="1" applyBorder="1" applyAlignment="1">
      <alignment horizontal="center" wrapText="1"/>
    </xf>
    <xf numFmtId="0" fontId="7" fillId="0" borderId="1" xfId="0" applyFont="1" applyFill="1" applyBorder="1" applyAlignment="1">
      <alignment wrapText="1"/>
    </xf>
    <xf numFmtId="14" fontId="0" fillId="0" borderId="0" xfId="0" applyNumberFormat="1" applyAlignment="1">
      <alignment horizontal="center"/>
    </xf>
    <xf numFmtId="164" fontId="8" fillId="0" borderId="0" xfId="1" applyNumberFormat="1" applyFont="1" applyFill="1" applyBorder="1" applyAlignment="1">
      <alignment horizontal="right" wrapText="1"/>
    </xf>
    <xf numFmtId="0" fontId="5" fillId="0" borderId="1" xfId="0" applyFont="1" applyFill="1" applyBorder="1" applyAlignment="1">
      <alignment wrapText="1"/>
    </xf>
    <xf numFmtId="0" fontId="0" fillId="0" borderId="1" xfId="0" applyBorder="1"/>
    <xf numFmtId="164" fontId="7" fillId="0" borderId="0" xfId="1" applyNumberFormat="1" applyFont="1" applyFill="1" applyBorder="1" applyAlignment="1">
      <alignment horizontal="right" wrapText="1"/>
    </xf>
    <xf numFmtId="164" fontId="8" fillId="0" borderId="0" xfId="1" applyNumberFormat="1" applyFont="1" applyBorder="1"/>
    <xf numFmtId="164" fontId="6" fillId="0" borderId="1" xfId="0" applyNumberFormat="1" applyFont="1" applyFill="1" applyBorder="1" applyAlignment="1">
      <alignment wrapText="1"/>
    </xf>
    <xf numFmtId="14" fontId="7" fillId="0" borderId="0" xfId="0" applyNumberFormat="1" applyFont="1" applyFill="1" applyAlignment="1">
      <alignment horizontal="right" wrapText="1"/>
    </xf>
    <xf numFmtId="0" fontId="7" fillId="0" borderId="0" xfId="0" applyFont="1" applyFill="1" applyAlignment="1">
      <alignment horizontal="right" wrapText="1"/>
    </xf>
    <xf numFmtId="0" fontId="7" fillId="0" borderId="0" xfId="0" applyFont="1" applyFill="1" applyBorder="1" applyAlignment="1">
      <alignment horizontal="right" wrapText="1"/>
    </xf>
    <xf numFmtId="0" fontId="6" fillId="0" borderId="0" xfId="0" applyFont="1" applyFill="1" applyAlignment="1">
      <alignment wrapText="1"/>
    </xf>
    <xf numFmtId="0" fontId="6" fillId="0" borderId="0" xfId="0" applyFont="1" applyFill="1" applyBorder="1" applyAlignment="1">
      <alignment wrapText="1"/>
    </xf>
    <xf numFmtId="0" fontId="0" fillId="0" borderId="1" xfId="0" applyFont="1" applyFill="1" applyBorder="1" applyAlignment="1">
      <alignment horizontal="right" wrapText="1"/>
    </xf>
    <xf numFmtId="0" fontId="0" fillId="0" borderId="0" xfId="0" applyFont="1" applyFill="1" applyAlignment="1">
      <alignment horizontal="righ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0" fillId="0" borderId="1" xfId="0" applyFill="1" applyBorder="1" applyAlignment="1">
      <alignment wrapText="1"/>
    </xf>
    <xf numFmtId="14" fontId="7" fillId="0" borderId="0" xfId="0" applyNumberFormat="1" applyFont="1" applyFill="1" applyAlignment="1">
      <alignment horizontal="left" wrapText="1"/>
    </xf>
    <xf numFmtId="0" fontId="7" fillId="0" borderId="0" xfId="0" applyFont="1"/>
    <xf numFmtId="0" fontId="0" fillId="0" borderId="0" xfId="0" applyAlignment="1">
      <alignment horizontal="center"/>
    </xf>
    <xf numFmtId="0" fontId="1" fillId="0" borderId="0" xfId="0" applyFont="1"/>
    <xf numFmtId="164" fontId="8" fillId="0" borderId="0" xfId="1" applyNumberFormat="1" applyFont="1"/>
    <xf numFmtId="164" fontId="7" fillId="0" borderId="0" xfId="1" applyNumberFormat="1" applyFont="1"/>
    <xf numFmtId="0" fontId="5" fillId="0" borderId="1" xfId="0" applyFont="1" applyFill="1" applyBorder="1" applyAlignment="1"/>
    <xf numFmtId="164" fontId="8" fillId="0" borderId="0" xfId="1" applyNumberFormat="1" applyFont="1"/>
    <xf numFmtId="0" fontId="8" fillId="0" borderId="4" xfId="3" applyBorder="1"/>
    <xf numFmtId="0" fontId="8" fillId="0" borderId="3" xfId="4" applyBorder="1"/>
    <xf numFmtId="164" fontId="8" fillId="0" borderId="2" xfId="1" applyNumberFormat="1" applyFont="1" applyBorder="1"/>
    <xf numFmtId="0" fontId="8" fillId="0" borderId="0" xfId="2" applyBorder="1"/>
    <xf numFmtId="164" fontId="0" fillId="0" borderId="2" xfId="0" applyNumberFormat="1" applyBorder="1"/>
    <xf numFmtId="0" fontId="8" fillId="0" borderId="3" xfId="3" applyFont="1"/>
    <xf numFmtId="0" fontId="8" fillId="0" borderId="3" xfId="3" applyFont="1" applyFill="1"/>
    <xf numFmtId="0" fontId="8" fillId="0" borderId="3" xfId="4" applyFill="1" applyBorder="1"/>
    <xf numFmtId="164" fontId="0" fillId="0" borderId="0" xfId="1" applyNumberFormat="1" applyFont="1"/>
    <xf numFmtId="0" fontId="0" fillId="0" borderId="3" xfId="0" applyBorder="1"/>
    <xf numFmtId="164" fontId="0" fillId="0" borderId="11" xfId="1" applyNumberFormat="1" applyFont="1" applyBorder="1"/>
    <xf numFmtId="164" fontId="9" fillId="0" borderId="11" xfId="1" applyNumberFormat="1" applyFont="1" applyBorder="1"/>
    <xf numFmtId="0" fontId="9" fillId="0" borderId="2" xfId="2" applyFont="1" applyAlignment="1">
      <alignment horizontal="right"/>
    </xf>
    <xf numFmtId="0" fontId="0" fillId="0" borderId="5" xfId="0" applyBorder="1"/>
    <xf numFmtId="164" fontId="0" fillId="0" borderId="0" xfId="1" applyNumberFormat="1" applyFont="1" applyAlignment="1">
      <alignment horizontal="right"/>
    </xf>
    <xf numFmtId="9" fontId="0" fillId="0" borderId="0" xfId="5" applyFont="1"/>
    <xf numFmtId="16" fontId="9" fillId="0" borderId="0" xfId="0" applyNumberFormat="1" applyFont="1"/>
    <xf numFmtId="9" fontId="0" fillId="0" borderId="0" xfId="0" applyNumberFormat="1"/>
    <xf numFmtId="0" fontId="9" fillId="0" borderId="0" xfId="0" applyFont="1" applyAlignment="1">
      <alignment horizontal="left"/>
    </xf>
    <xf numFmtId="0" fontId="0" fillId="0" borderId="11" xfId="0" applyBorder="1"/>
    <xf numFmtId="0" fontId="9" fillId="0" borderId="11" xfId="0" applyFont="1" applyBorder="1" applyAlignment="1">
      <alignment horizontal="left"/>
    </xf>
    <xf numFmtId="0" fontId="0" fillId="0" borderId="2" xfId="0" applyBorder="1"/>
    <xf numFmtId="0" fontId="0" fillId="0" borderId="13" xfId="0" applyBorder="1"/>
    <xf numFmtId="0" fontId="9" fillId="0" borderId="13" xfId="3" applyFont="1" applyBorder="1"/>
    <xf numFmtId="0" fontId="9" fillId="0" borderId="13" xfId="0" applyFont="1" applyBorder="1"/>
    <xf numFmtId="0" fontId="9" fillId="0" borderId="0" xfId="0" applyFont="1" applyBorder="1" applyAlignment="1">
      <alignment horizontal="center"/>
    </xf>
    <xf numFmtId="0" fontId="9" fillId="0" borderId="11" xfId="0" applyFont="1" applyBorder="1"/>
    <xf numFmtId="0" fontId="8" fillId="0" borderId="11" xfId="3" applyBorder="1"/>
    <xf numFmtId="16" fontId="9" fillId="0" borderId="0" xfId="0" applyNumberFormat="1" applyFont="1" applyAlignment="1">
      <alignment horizontal="center"/>
    </xf>
    <xf numFmtId="16" fontId="9" fillId="0" borderId="0" xfId="0" applyNumberFormat="1" applyFont="1" applyAlignment="1">
      <alignment horizontal="right"/>
    </xf>
    <xf numFmtId="9" fontId="0" fillId="0" borderId="0" xfId="5" applyFont="1" applyAlignment="1">
      <alignment horizontal="left"/>
    </xf>
    <xf numFmtId="9" fontId="0" fillId="0" borderId="0" xfId="5" applyFont="1" applyAlignment="1">
      <alignment horizontal="right"/>
    </xf>
    <xf numFmtId="0" fontId="9" fillId="0" borderId="2" xfId="0" applyFont="1" applyBorder="1" applyAlignment="1">
      <alignment horizontal="center"/>
    </xf>
    <xf numFmtId="9" fontId="0" fillId="0" borderId="0" xfId="5" applyNumberFormat="1" applyFont="1"/>
    <xf numFmtId="164" fontId="0" fillId="0" borderId="2" xfId="1" applyNumberFormat="1" applyFont="1" applyBorder="1"/>
    <xf numFmtId="0" fontId="8" fillId="0" borderId="4" xfId="2" applyBorder="1"/>
    <xf numFmtId="164" fontId="8" fillId="0" borderId="13" xfId="1" applyNumberFormat="1" applyFont="1" applyBorder="1"/>
    <xf numFmtId="164" fontId="8" fillId="0" borderId="11" xfId="1" applyNumberFormat="1" applyFont="1" applyBorder="1"/>
    <xf numFmtId="164" fontId="8" fillId="0" borderId="11" xfId="1" applyNumberFormat="1" applyFont="1" applyFill="1" applyBorder="1"/>
    <xf numFmtId="164" fontId="8" fillId="0" borderId="4" xfId="1" applyNumberFormat="1" applyFont="1" applyBorder="1"/>
    <xf numFmtId="3" fontId="0" fillId="0" borderId="0" xfId="0" applyNumberFormat="1"/>
    <xf numFmtId="16" fontId="0" fillId="0" borderId="0" xfId="0" applyNumberFormat="1" applyAlignment="1">
      <alignment horizontal="center"/>
    </xf>
    <xf numFmtId="0" fontId="0" fillId="0" borderId="3" xfId="3" applyFont="1"/>
    <xf numFmtId="0" fontId="0" fillId="0" borderId="0" xfId="0" applyFill="1" applyBorder="1" applyAlignment="1">
      <alignment horizontal="center"/>
    </xf>
    <xf numFmtId="16" fontId="10" fillId="0" borderId="0" xfId="0" applyNumberFormat="1" applyFont="1" applyAlignment="1">
      <alignment horizontal="center"/>
    </xf>
    <xf numFmtId="0" fontId="10" fillId="0" borderId="2" xfId="0" applyFont="1" applyBorder="1" applyAlignment="1">
      <alignment horizontal="center"/>
    </xf>
    <xf numFmtId="164" fontId="10" fillId="0" borderId="0" xfId="1" applyNumberFormat="1" applyFont="1"/>
    <xf numFmtId="0" fontId="10" fillId="0" borderId="0" xfId="0" applyFont="1"/>
    <xf numFmtId="164" fontId="9" fillId="0" borderId="0" xfId="1" applyNumberFormat="1" applyFont="1"/>
    <xf numFmtId="164" fontId="9" fillId="0" borderId="2" xfId="1" applyNumberFormat="1" applyFont="1" applyBorder="1"/>
    <xf numFmtId="164" fontId="0" fillId="0" borderId="13" xfId="1" applyNumberFormat="1" applyFont="1" applyBorder="1"/>
    <xf numFmtId="0" fontId="9" fillId="0" borderId="4" xfId="0" applyFont="1" applyBorder="1"/>
    <xf numFmtId="0" fontId="8" fillId="0" borderId="11" xfId="3" applyFont="1" applyBorder="1"/>
    <xf numFmtId="0" fontId="8" fillId="0" borderId="2" xfId="2" applyFill="1" applyBorder="1" applyAlignment="1">
      <alignment horizontal="center"/>
    </xf>
    <xf numFmtId="16" fontId="0" fillId="0" borderId="0" xfId="0" applyNumberFormat="1" applyAlignment="1">
      <alignment horizontal="right"/>
    </xf>
    <xf numFmtId="0" fontId="0" fillId="0" borderId="0" xfId="0" quotePrefix="1" applyAlignment="1">
      <alignment horizontal="right"/>
    </xf>
    <xf numFmtId="0" fontId="13" fillId="2" borderId="15" xfId="0" applyFont="1" applyFill="1" applyBorder="1" applyAlignment="1">
      <alignment vertical="center" wrapText="1"/>
    </xf>
    <xf numFmtId="0" fontId="13" fillId="2" borderId="16" xfId="0" applyFont="1" applyFill="1" applyBorder="1" applyAlignment="1">
      <alignment horizontal="center" vertical="center" wrapText="1"/>
    </xf>
    <xf numFmtId="0" fontId="14" fillId="0" borderId="15" xfId="0" applyFont="1" applyBorder="1" applyAlignment="1">
      <alignment vertical="center" wrapText="1"/>
    </xf>
    <xf numFmtId="0" fontId="13" fillId="0" borderId="16" xfId="0" applyFont="1" applyBorder="1" applyAlignment="1">
      <alignment horizontal="center" vertical="center" wrapText="1"/>
    </xf>
    <xf numFmtId="0" fontId="14" fillId="0" borderId="16" xfId="0" applyFont="1" applyBorder="1" applyAlignment="1">
      <alignment horizontal="center" vertical="center" wrapText="1"/>
    </xf>
    <xf numFmtId="164" fontId="13" fillId="0" borderId="16" xfId="1" applyNumberFormat="1" applyFont="1" applyBorder="1" applyAlignment="1">
      <alignment horizontal="center" vertical="center" wrapText="1"/>
    </xf>
    <xf numFmtId="0" fontId="14" fillId="0" borderId="16" xfId="0" applyFont="1" applyBorder="1" applyAlignment="1">
      <alignment horizontal="center" vertical="center" textRotation="255" wrapText="1"/>
    </xf>
    <xf numFmtId="3" fontId="13" fillId="0" borderId="16" xfId="0" applyNumberFormat="1" applyFont="1" applyBorder="1" applyAlignment="1">
      <alignment horizontal="center" vertical="center" wrapText="1"/>
    </xf>
    <xf numFmtId="0" fontId="13" fillId="0" borderId="16" xfId="0" applyFont="1" applyBorder="1" applyAlignment="1">
      <alignment horizontal="left" vertical="center" wrapText="1"/>
    </xf>
    <xf numFmtId="0" fontId="14" fillId="0" borderId="0" xfId="0" applyFont="1" applyFill="1" applyBorder="1" applyAlignment="1">
      <alignment vertical="center"/>
    </xf>
    <xf numFmtId="0" fontId="0" fillId="0" borderId="0" xfId="0" applyNumberFormat="1"/>
    <xf numFmtId="0" fontId="0" fillId="0" borderId="0" xfId="0" applyAlignment="1">
      <alignment vertical="top" wrapText="1"/>
    </xf>
    <xf numFmtId="164" fontId="0" fillId="0" borderId="0" xfId="0" applyNumberFormat="1" applyBorder="1"/>
    <xf numFmtId="0" fontId="9" fillId="0" borderId="18" xfId="0" applyFont="1" applyFill="1" applyBorder="1"/>
    <xf numFmtId="164" fontId="0" fillId="0" borderId="17" xfId="0" applyNumberFormat="1" applyBorder="1"/>
    <xf numFmtId="0" fontId="9" fillId="0" borderId="20" xfId="0" applyFont="1" applyBorder="1"/>
    <xf numFmtId="164" fontId="0" fillId="0" borderId="19" xfId="1" applyNumberFormat="1" applyFont="1" applyBorder="1"/>
    <xf numFmtId="164" fontId="8" fillId="0" borderId="19" xfId="1" applyNumberFormat="1" applyFont="1" applyBorder="1"/>
    <xf numFmtId="0" fontId="0" fillId="0" borderId="20" xfId="0" applyBorder="1"/>
    <xf numFmtId="16" fontId="9" fillId="0" borderId="5" xfId="0" applyNumberFormat="1" applyFont="1" applyBorder="1" applyAlignment="1">
      <alignment horizontal="center"/>
    </xf>
    <xf numFmtId="16" fontId="9" fillId="0" borderId="2" xfId="0" applyNumberFormat="1" applyFont="1" applyBorder="1" applyAlignment="1">
      <alignment horizontal="center"/>
    </xf>
    <xf numFmtId="164" fontId="0" fillId="0" borderId="12" xfId="1" applyNumberFormat="1" applyFont="1" applyBorder="1"/>
    <xf numFmtId="164" fontId="0" fillId="0" borderId="7" xfId="1" applyNumberFormat="1" applyFont="1" applyBorder="1"/>
    <xf numFmtId="0" fontId="0" fillId="0" borderId="2" xfId="0" applyFill="1" applyBorder="1" applyAlignment="1">
      <alignment horizontal="center"/>
    </xf>
    <xf numFmtId="0" fontId="9" fillId="0" borderId="2" xfId="2" applyFont="1"/>
    <xf numFmtId="164" fontId="9" fillId="0" borderId="2" xfId="1" applyNumberFormat="1" applyFont="1" applyBorder="1" applyAlignment="1">
      <alignment horizontal="center"/>
    </xf>
    <xf numFmtId="164" fontId="9" fillId="0" borderId="0" xfId="1" applyNumberFormat="1" applyFont="1" applyBorder="1"/>
    <xf numFmtId="164" fontId="9" fillId="0" borderId="5" xfId="1" applyNumberFormat="1" applyFont="1" applyBorder="1"/>
    <xf numFmtId="0" fontId="9" fillId="0" borderId="22" xfId="0" applyFont="1" applyBorder="1"/>
    <xf numFmtId="164" fontId="0" fillId="0" borderId="21" xfId="1" applyNumberFormat="1" applyFont="1" applyBorder="1"/>
    <xf numFmtId="164" fontId="8" fillId="0" borderId="0" xfId="1" applyNumberFormat="1"/>
    <xf numFmtId="164" fontId="0" fillId="0" borderId="6" xfId="1" applyNumberFormat="1" applyFont="1" applyBorder="1"/>
    <xf numFmtId="164" fontId="0" fillId="0" borderId="0" xfId="1" applyNumberFormat="1" applyFont="1" applyAlignment="1">
      <alignment horizontal="center" vertical="center"/>
    </xf>
    <xf numFmtId="0" fontId="0" fillId="0" borderId="0" xfId="0" applyAlignment="1">
      <alignment horizontal="center" vertical="center"/>
    </xf>
    <xf numFmtId="0" fontId="9" fillId="0" borderId="5" xfId="0" applyFont="1" applyBorder="1"/>
    <xf numFmtId="0" fontId="9" fillId="0" borderId="2" xfId="0" applyFont="1" applyBorder="1"/>
    <xf numFmtId="0" fontId="0" fillId="0" borderId="22" xfId="0" applyBorder="1"/>
    <xf numFmtId="164" fontId="0" fillId="0" borderId="0" xfId="1" applyNumberFormat="1" applyFont="1" applyBorder="1"/>
    <xf numFmtId="0" fontId="8" fillId="0" borderId="11" xfId="4" applyBorder="1"/>
    <xf numFmtId="164" fontId="8" fillId="0" borderId="5" xfId="1" applyNumberFormat="1" applyBorder="1"/>
    <xf numFmtId="16" fontId="9" fillId="0" borderId="0" xfId="0" applyNumberFormat="1" applyFont="1" applyBorder="1"/>
    <xf numFmtId="16" fontId="15" fillId="0" borderId="5" xfId="0" applyNumberFormat="1" applyFont="1" applyFill="1" applyBorder="1" applyAlignment="1">
      <alignment wrapText="1"/>
    </xf>
    <xf numFmtId="16" fontId="15" fillId="0" borderId="2" xfId="0" applyNumberFormat="1" applyFont="1" applyFill="1" applyBorder="1" applyAlignment="1">
      <alignment wrapText="1"/>
    </xf>
    <xf numFmtId="164" fontId="16" fillId="0" borderId="0" xfId="1" applyNumberFormat="1" applyFont="1"/>
    <xf numFmtId="0" fontId="9" fillId="0" borderId="11" xfId="3" applyFont="1" applyFill="1" applyBorder="1"/>
    <xf numFmtId="164" fontId="16" fillId="0" borderId="0" xfId="0" applyNumberFormat="1" applyFont="1"/>
    <xf numFmtId="0" fontId="0" fillId="0" borderId="11" xfId="0" applyFont="1" applyBorder="1"/>
    <xf numFmtId="0" fontId="0" fillId="0" borderId="4" xfId="0" applyBorder="1" applyAlignment="1">
      <alignment horizontal="center"/>
    </xf>
    <xf numFmtId="14" fontId="8" fillId="0" borderId="2" xfId="3" applyNumberFormat="1" applyBorder="1"/>
    <xf numFmtId="0" fontId="17" fillId="0" borderId="2" xfId="0" applyFont="1" applyBorder="1"/>
    <xf numFmtId="0" fontId="16" fillId="0" borderId="2" xfId="2" applyFont="1" applyAlignment="1">
      <alignment horizontal="center"/>
    </xf>
    <xf numFmtId="0" fontId="16" fillId="0" borderId="2" xfId="2" applyFont="1" applyFill="1" applyBorder="1" applyAlignment="1">
      <alignment horizontal="center"/>
    </xf>
    <xf numFmtId="16" fontId="18" fillId="0" borderId="2" xfId="0" applyNumberFormat="1" applyFont="1" applyFill="1" applyBorder="1" applyAlignment="1">
      <alignment wrapText="1"/>
    </xf>
    <xf numFmtId="16" fontId="13" fillId="2" borderId="14" xfId="0" applyNumberFormat="1" applyFont="1" applyFill="1" applyBorder="1" applyAlignment="1">
      <alignment horizontal="center" vertical="center" wrapText="1"/>
    </xf>
    <xf numFmtId="16" fontId="13" fillId="2" borderId="15" xfId="0" applyNumberFormat="1"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4" xfId="0" applyFont="1" applyFill="1" applyBorder="1" applyAlignment="1">
      <alignment vertical="center" wrapText="1"/>
    </xf>
    <xf numFmtId="0" fontId="13" fillId="2" borderId="15" xfId="0" applyFont="1" applyFill="1" applyBorder="1" applyAlignment="1">
      <alignment vertical="center" wrapText="1"/>
    </xf>
  </cellXfs>
  <cellStyles count="6">
    <cellStyle name="Comma" xfId="1" builtinId="3"/>
    <cellStyle name="Normal" xfId="0" builtinId="0"/>
    <cellStyle name="Percent" xfId="5" builtinId="5"/>
    <cellStyle name="Style 1" xfId="2"/>
    <cellStyle name="Style 2" xfId="3"/>
    <cellStyle name="Style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Sheet1!$AW$6</c:f>
              <c:strCache>
                <c:ptCount val="1"/>
                <c:pt idx="0">
                  <c:v>All Sites</c:v>
                </c:pt>
              </c:strCache>
            </c:strRef>
          </c:tx>
          <c:marker>
            <c:symbol val="none"/>
          </c:marker>
          <c:cat>
            <c:numRef>
              <c:f>Sheet1!$AX$5:$BF$5</c:f>
              <c:numCache>
                <c:formatCode>m/d/yyyy</c:formatCode>
                <c:ptCount val="9"/>
                <c:pt idx="0">
                  <c:v>41377</c:v>
                </c:pt>
                <c:pt idx="1">
                  <c:v>41382</c:v>
                </c:pt>
                <c:pt idx="2">
                  <c:v>41387</c:v>
                </c:pt>
                <c:pt idx="3">
                  <c:v>41392</c:v>
                </c:pt>
                <c:pt idx="4">
                  <c:v>41397</c:v>
                </c:pt>
                <c:pt idx="5">
                  <c:v>41402</c:v>
                </c:pt>
                <c:pt idx="6">
                  <c:v>41407</c:v>
                </c:pt>
                <c:pt idx="7">
                  <c:v>41412</c:v>
                </c:pt>
                <c:pt idx="8">
                  <c:v>41417</c:v>
                </c:pt>
              </c:numCache>
            </c:numRef>
          </c:cat>
          <c:val>
            <c:numRef>
              <c:f>Sheet1!$AX$6:$BF$6</c:f>
              <c:numCache>
                <c:formatCode>_(* #,##0_);_(* \(#,##0\);_(* "-"??_);_(@_)</c:formatCode>
                <c:ptCount val="9"/>
                <c:pt idx="0">
                  <c:v>1</c:v>
                </c:pt>
                <c:pt idx="1">
                  <c:v>13</c:v>
                </c:pt>
                <c:pt idx="2">
                  <c:v>151</c:v>
                </c:pt>
                <c:pt idx="3">
                  <c:v>59</c:v>
                </c:pt>
                <c:pt idx="4">
                  <c:v>102</c:v>
                </c:pt>
                <c:pt idx="5">
                  <c:v>941</c:v>
                </c:pt>
                <c:pt idx="6">
                  <c:v>12488</c:v>
                </c:pt>
                <c:pt idx="7">
                  <c:v>4018</c:v>
                </c:pt>
                <c:pt idx="8">
                  <c:v>850</c:v>
                </c:pt>
              </c:numCache>
            </c:numRef>
          </c:val>
        </c:ser>
        <c:ser>
          <c:idx val="1"/>
          <c:order val="1"/>
          <c:tx>
            <c:strRef>
              <c:f>Sheet1!$AW$7</c:f>
              <c:strCache>
                <c:ptCount val="1"/>
                <c:pt idx="0">
                  <c:v>Mud Bay</c:v>
                </c:pt>
              </c:strCache>
            </c:strRef>
          </c:tx>
          <c:marker>
            <c:symbol val="none"/>
          </c:marker>
          <c:cat>
            <c:numRef>
              <c:f>Sheet1!$AX$5:$BF$5</c:f>
              <c:numCache>
                <c:formatCode>m/d/yyyy</c:formatCode>
                <c:ptCount val="9"/>
                <c:pt idx="0">
                  <c:v>41377</c:v>
                </c:pt>
                <c:pt idx="1">
                  <c:v>41382</c:v>
                </c:pt>
                <c:pt idx="2">
                  <c:v>41387</c:v>
                </c:pt>
                <c:pt idx="3">
                  <c:v>41392</c:v>
                </c:pt>
                <c:pt idx="4">
                  <c:v>41397</c:v>
                </c:pt>
                <c:pt idx="5">
                  <c:v>41402</c:v>
                </c:pt>
                <c:pt idx="6">
                  <c:v>41407</c:v>
                </c:pt>
                <c:pt idx="7">
                  <c:v>41412</c:v>
                </c:pt>
                <c:pt idx="8">
                  <c:v>41417</c:v>
                </c:pt>
              </c:numCache>
            </c:numRef>
          </c:cat>
          <c:val>
            <c:numRef>
              <c:f>Sheet1!$AX$7:$BF$7</c:f>
              <c:numCache>
                <c:formatCode>_(* #,##0_);_(* \(#,##0\);_(* "-"??_);_(@_)</c:formatCode>
                <c:ptCount val="9"/>
                <c:pt idx="0">
                  <c:v>0</c:v>
                </c:pt>
                <c:pt idx="1">
                  <c:v>1</c:v>
                </c:pt>
                <c:pt idx="2">
                  <c:v>94</c:v>
                </c:pt>
                <c:pt idx="3">
                  <c:v>11</c:v>
                </c:pt>
                <c:pt idx="4">
                  <c:v>57</c:v>
                </c:pt>
                <c:pt idx="5">
                  <c:v>108</c:v>
                </c:pt>
                <c:pt idx="6">
                  <c:v>5131</c:v>
                </c:pt>
                <c:pt idx="7">
                  <c:v>2396</c:v>
                </c:pt>
                <c:pt idx="8">
                  <c:v>165</c:v>
                </c:pt>
              </c:numCache>
            </c:numRef>
          </c:val>
        </c:ser>
        <c:ser>
          <c:idx val="2"/>
          <c:order val="2"/>
          <c:tx>
            <c:strRef>
              <c:f>Sheet1!$AW$8</c:f>
              <c:strCache>
                <c:ptCount val="1"/>
                <c:pt idx="0">
                  <c:v>Mariner Park Lagoon</c:v>
                </c:pt>
              </c:strCache>
            </c:strRef>
          </c:tx>
          <c:marker>
            <c:symbol val="none"/>
          </c:marker>
          <c:cat>
            <c:numRef>
              <c:f>Sheet1!$AX$5:$BF$5</c:f>
              <c:numCache>
                <c:formatCode>m/d/yyyy</c:formatCode>
                <c:ptCount val="9"/>
                <c:pt idx="0">
                  <c:v>41377</c:v>
                </c:pt>
                <c:pt idx="1">
                  <c:v>41382</c:v>
                </c:pt>
                <c:pt idx="2">
                  <c:v>41387</c:v>
                </c:pt>
                <c:pt idx="3">
                  <c:v>41392</c:v>
                </c:pt>
                <c:pt idx="4">
                  <c:v>41397</c:v>
                </c:pt>
                <c:pt idx="5">
                  <c:v>41402</c:v>
                </c:pt>
                <c:pt idx="6">
                  <c:v>41407</c:v>
                </c:pt>
                <c:pt idx="7">
                  <c:v>41412</c:v>
                </c:pt>
                <c:pt idx="8">
                  <c:v>41417</c:v>
                </c:pt>
              </c:numCache>
            </c:numRef>
          </c:cat>
          <c:val>
            <c:numRef>
              <c:f>Sheet1!$AX$8:$BF$8</c:f>
              <c:numCache>
                <c:formatCode>_(* #,##0_);_(* \(#,##0\);_(* "-"??_);_(@_)</c:formatCode>
                <c:ptCount val="9"/>
                <c:pt idx="0">
                  <c:v>1</c:v>
                </c:pt>
                <c:pt idx="1">
                  <c:v>1</c:v>
                </c:pt>
                <c:pt idx="2">
                  <c:v>0</c:v>
                </c:pt>
                <c:pt idx="3">
                  <c:v>3</c:v>
                </c:pt>
                <c:pt idx="4">
                  <c:v>3</c:v>
                </c:pt>
                <c:pt idx="5">
                  <c:v>4</c:v>
                </c:pt>
                <c:pt idx="6">
                  <c:v>80</c:v>
                </c:pt>
                <c:pt idx="7">
                  <c:v>276</c:v>
                </c:pt>
                <c:pt idx="8">
                  <c:v>42</c:v>
                </c:pt>
              </c:numCache>
            </c:numRef>
          </c:val>
        </c:ser>
        <c:ser>
          <c:idx val="3"/>
          <c:order val="3"/>
          <c:tx>
            <c:strRef>
              <c:f>Sheet1!$AW$9</c:f>
              <c:strCache>
                <c:ptCount val="1"/>
                <c:pt idx="0">
                  <c:v>Mid-Spit</c:v>
                </c:pt>
              </c:strCache>
            </c:strRef>
          </c:tx>
          <c:marker>
            <c:symbol val="none"/>
          </c:marker>
          <c:cat>
            <c:numRef>
              <c:f>Sheet1!$AX$5:$BF$5</c:f>
              <c:numCache>
                <c:formatCode>m/d/yyyy</c:formatCode>
                <c:ptCount val="9"/>
                <c:pt idx="0">
                  <c:v>41377</c:v>
                </c:pt>
                <c:pt idx="1">
                  <c:v>41382</c:v>
                </c:pt>
                <c:pt idx="2">
                  <c:v>41387</c:v>
                </c:pt>
                <c:pt idx="3">
                  <c:v>41392</c:v>
                </c:pt>
                <c:pt idx="4">
                  <c:v>41397</c:v>
                </c:pt>
                <c:pt idx="5">
                  <c:v>41402</c:v>
                </c:pt>
                <c:pt idx="6">
                  <c:v>41407</c:v>
                </c:pt>
                <c:pt idx="7">
                  <c:v>41412</c:v>
                </c:pt>
                <c:pt idx="8">
                  <c:v>41417</c:v>
                </c:pt>
              </c:numCache>
            </c:numRef>
          </c:cat>
          <c:val>
            <c:numRef>
              <c:f>Sheet1!$AX$9:$BF$9</c:f>
              <c:numCache>
                <c:formatCode>_(* #,##0_);_(* \(#,##0\);_(* "-"??_);_(@_)</c:formatCode>
                <c:ptCount val="9"/>
                <c:pt idx="0">
                  <c:v>0</c:v>
                </c:pt>
                <c:pt idx="1">
                  <c:v>1</c:v>
                </c:pt>
                <c:pt idx="2">
                  <c:v>129</c:v>
                </c:pt>
                <c:pt idx="3">
                  <c:v>26</c:v>
                </c:pt>
                <c:pt idx="4">
                  <c:v>33</c:v>
                </c:pt>
                <c:pt idx="5">
                  <c:v>288</c:v>
                </c:pt>
                <c:pt idx="6">
                  <c:v>6730</c:v>
                </c:pt>
                <c:pt idx="7">
                  <c:v>850</c:v>
                </c:pt>
                <c:pt idx="8">
                  <c:v>177</c:v>
                </c:pt>
              </c:numCache>
            </c:numRef>
          </c:val>
        </c:ser>
        <c:ser>
          <c:idx val="4"/>
          <c:order val="4"/>
          <c:tx>
            <c:strRef>
              <c:f>Sheet1!$AW$10</c:f>
              <c:strCache>
                <c:ptCount val="1"/>
                <c:pt idx="0">
                  <c:v>Outer Spit</c:v>
                </c:pt>
              </c:strCache>
            </c:strRef>
          </c:tx>
          <c:marker>
            <c:symbol val="none"/>
          </c:marker>
          <c:cat>
            <c:numRef>
              <c:f>Sheet1!$AX$5:$BF$5</c:f>
              <c:numCache>
                <c:formatCode>m/d/yyyy</c:formatCode>
                <c:ptCount val="9"/>
                <c:pt idx="0">
                  <c:v>41377</c:v>
                </c:pt>
                <c:pt idx="1">
                  <c:v>41382</c:v>
                </c:pt>
                <c:pt idx="2">
                  <c:v>41387</c:v>
                </c:pt>
                <c:pt idx="3">
                  <c:v>41392</c:v>
                </c:pt>
                <c:pt idx="4">
                  <c:v>41397</c:v>
                </c:pt>
                <c:pt idx="5">
                  <c:v>41402</c:v>
                </c:pt>
                <c:pt idx="6">
                  <c:v>41407</c:v>
                </c:pt>
                <c:pt idx="7">
                  <c:v>41412</c:v>
                </c:pt>
                <c:pt idx="8">
                  <c:v>41417</c:v>
                </c:pt>
              </c:numCache>
            </c:numRef>
          </c:cat>
          <c:val>
            <c:numRef>
              <c:f>Sheet1!$AX$10:$BF$10</c:f>
              <c:numCache>
                <c:formatCode>_(* #,##0_);_(* \(#,##0\);_(* "-"??_);_(@_)</c:formatCode>
                <c:ptCount val="9"/>
                <c:pt idx="0">
                  <c:v>0</c:v>
                </c:pt>
                <c:pt idx="1">
                  <c:v>2</c:v>
                </c:pt>
                <c:pt idx="2">
                  <c:v>0</c:v>
                </c:pt>
                <c:pt idx="3">
                  <c:v>0</c:v>
                </c:pt>
                <c:pt idx="4">
                  <c:v>0</c:v>
                </c:pt>
                <c:pt idx="5">
                  <c:v>1</c:v>
                </c:pt>
                <c:pt idx="6">
                  <c:v>155</c:v>
                </c:pt>
                <c:pt idx="7">
                  <c:v>259</c:v>
                </c:pt>
                <c:pt idx="8">
                  <c:v>20</c:v>
                </c:pt>
              </c:numCache>
            </c:numRef>
          </c:val>
        </c:ser>
        <c:ser>
          <c:idx val="5"/>
          <c:order val="5"/>
          <c:tx>
            <c:strRef>
              <c:f>Sheet1!$AW$11</c:f>
              <c:strCache>
                <c:ptCount val="1"/>
                <c:pt idx="0">
                  <c:v>Beluga Slough</c:v>
                </c:pt>
              </c:strCache>
            </c:strRef>
          </c:tx>
          <c:marker>
            <c:symbol val="none"/>
          </c:marker>
          <c:cat>
            <c:numRef>
              <c:f>Sheet1!$AX$5:$BF$5</c:f>
              <c:numCache>
                <c:formatCode>m/d/yyyy</c:formatCode>
                <c:ptCount val="9"/>
                <c:pt idx="0">
                  <c:v>41377</c:v>
                </c:pt>
                <c:pt idx="1">
                  <c:v>41382</c:v>
                </c:pt>
                <c:pt idx="2">
                  <c:v>41387</c:v>
                </c:pt>
                <c:pt idx="3">
                  <c:v>41392</c:v>
                </c:pt>
                <c:pt idx="4">
                  <c:v>41397</c:v>
                </c:pt>
                <c:pt idx="5">
                  <c:v>41402</c:v>
                </c:pt>
                <c:pt idx="6">
                  <c:v>41407</c:v>
                </c:pt>
                <c:pt idx="7">
                  <c:v>41412</c:v>
                </c:pt>
                <c:pt idx="8">
                  <c:v>41417</c:v>
                </c:pt>
              </c:numCache>
            </c:numRef>
          </c:cat>
          <c:val>
            <c:numRef>
              <c:f>Sheet1!$AX$11:$BF$11</c:f>
              <c:numCache>
                <c:formatCode>_(* #,##0_);_(* \(#,##0\);_(* "-"??_);_(@_)</c:formatCode>
                <c:ptCount val="9"/>
                <c:pt idx="0">
                  <c:v>1</c:v>
                </c:pt>
                <c:pt idx="1">
                  <c:v>8</c:v>
                </c:pt>
                <c:pt idx="2">
                  <c:v>16</c:v>
                </c:pt>
                <c:pt idx="3">
                  <c:v>19</c:v>
                </c:pt>
                <c:pt idx="4">
                  <c:v>9</c:v>
                </c:pt>
                <c:pt idx="5">
                  <c:v>16</c:v>
                </c:pt>
                <c:pt idx="6">
                  <c:v>293</c:v>
                </c:pt>
                <c:pt idx="7">
                  <c:v>37</c:v>
                </c:pt>
                <c:pt idx="8">
                  <c:v>83</c:v>
                </c:pt>
              </c:numCache>
            </c:numRef>
          </c:val>
        </c:ser>
        <c:ser>
          <c:idx val="6"/>
          <c:order val="6"/>
          <c:tx>
            <c:strRef>
              <c:f>Sheet1!$AW$12</c:f>
              <c:strCache>
                <c:ptCount val="1"/>
                <c:pt idx="0">
                  <c:v>Islands and Islets</c:v>
                </c:pt>
              </c:strCache>
            </c:strRef>
          </c:tx>
          <c:marker>
            <c:symbol val="none"/>
          </c:marker>
          <c:cat>
            <c:numRef>
              <c:f>Sheet1!$AX$5:$BF$5</c:f>
              <c:numCache>
                <c:formatCode>m/d/yyyy</c:formatCode>
                <c:ptCount val="9"/>
                <c:pt idx="0">
                  <c:v>41377</c:v>
                </c:pt>
                <c:pt idx="1">
                  <c:v>41382</c:v>
                </c:pt>
                <c:pt idx="2">
                  <c:v>41387</c:v>
                </c:pt>
                <c:pt idx="3">
                  <c:v>41392</c:v>
                </c:pt>
                <c:pt idx="4">
                  <c:v>41397</c:v>
                </c:pt>
                <c:pt idx="5">
                  <c:v>41402</c:v>
                </c:pt>
                <c:pt idx="6">
                  <c:v>41407</c:v>
                </c:pt>
                <c:pt idx="7">
                  <c:v>41412</c:v>
                </c:pt>
                <c:pt idx="8">
                  <c:v>41417</c:v>
                </c:pt>
              </c:numCache>
            </c:numRef>
          </c:cat>
          <c:val>
            <c:numRef>
              <c:f>Sheet1!$AX$12:$BF$12</c:f>
              <c:numCache>
                <c:formatCode>_(* #,##0_);_(* \(#,##0\);_(* "-"??_);_(@_)</c:formatCode>
                <c:ptCount val="9"/>
                <c:pt idx="0">
                  <c:v>0</c:v>
                </c:pt>
                <c:pt idx="1">
                  <c:v>0</c:v>
                </c:pt>
                <c:pt idx="2">
                  <c:v>0</c:v>
                </c:pt>
                <c:pt idx="3">
                  <c:v>0</c:v>
                </c:pt>
                <c:pt idx="4">
                  <c:v>0</c:v>
                </c:pt>
                <c:pt idx="5">
                  <c:v>524</c:v>
                </c:pt>
                <c:pt idx="6">
                  <c:v>99</c:v>
                </c:pt>
                <c:pt idx="7">
                  <c:v>200</c:v>
                </c:pt>
                <c:pt idx="8">
                  <c:v>363</c:v>
                </c:pt>
              </c:numCache>
            </c:numRef>
          </c:val>
        </c:ser>
        <c:marker val="1"/>
        <c:axId val="53755904"/>
        <c:axId val="53757440"/>
      </c:lineChart>
      <c:catAx>
        <c:axId val="53755904"/>
        <c:scaling>
          <c:orientation val="minMax"/>
        </c:scaling>
        <c:axPos val="b"/>
        <c:majorGridlines/>
        <c:minorGridlines/>
        <c:numFmt formatCode="m/d/yyyy" sourceLinked="1"/>
        <c:tickLblPos val="nextTo"/>
        <c:crossAx val="53757440"/>
        <c:crosses val="autoZero"/>
        <c:lblAlgn val="ctr"/>
        <c:lblOffset val="100"/>
      </c:catAx>
      <c:valAx>
        <c:axId val="53757440"/>
        <c:scaling>
          <c:orientation val="minMax"/>
        </c:scaling>
        <c:axPos val="l"/>
        <c:majorGridlines/>
        <c:numFmt formatCode="_(* #,##0_);_(* \(#,##0\);_(* &quot;-&quot;??_);_(@_)" sourceLinked="1"/>
        <c:tickLblPos val="nextTo"/>
        <c:crossAx val="53755904"/>
        <c:crossesAt val="41377"/>
        <c:crossBetween val="midCat"/>
      </c:valAx>
    </c:plotArea>
    <c:legend>
      <c:legendPos val="r"/>
    </c:legend>
    <c:plotVisOnly val="1"/>
  </c:chart>
  <c:printSettings>
    <c:headerFooter/>
    <c:pageMargins b="0.75000000000000544" l="0.70000000000000062" r="0.70000000000000062" t="0.750000000000005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plotArea>
      <c:layout/>
      <c:barChart>
        <c:barDir val="col"/>
        <c:grouping val="clustered"/>
        <c:ser>
          <c:idx val="2"/>
          <c:order val="0"/>
          <c:tx>
            <c:strRef>
              <c:f>Sheet5!$A$46</c:f>
              <c:strCache>
                <c:ptCount val="1"/>
                <c:pt idx="0">
                  <c:v>West's Count Data</c:v>
                </c:pt>
              </c:strCache>
            </c:strRef>
          </c:tx>
          <c:cat>
            <c:numRef>
              <c:f>Sheet5!$B$45:$M$45</c:f>
              <c:numCache>
                <c:formatCode>General</c:formatCode>
                <c:ptCount val="12"/>
                <c:pt idx="0">
                  <c:v>1986</c:v>
                </c:pt>
                <c:pt idx="1">
                  <c:v>1989</c:v>
                </c:pt>
                <c:pt idx="2">
                  <c:v>1990</c:v>
                </c:pt>
                <c:pt idx="3">
                  <c:v>1991</c:v>
                </c:pt>
                <c:pt idx="4">
                  <c:v>1992</c:v>
                </c:pt>
                <c:pt idx="5">
                  <c:v>1993</c:v>
                </c:pt>
                <c:pt idx="6">
                  <c:v>1994</c:v>
                </c:pt>
                <c:pt idx="7">
                  <c:v>2009</c:v>
                </c:pt>
                <c:pt idx="8">
                  <c:v>2010</c:v>
                </c:pt>
                <c:pt idx="9">
                  <c:v>2011</c:v>
                </c:pt>
                <c:pt idx="10">
                  <c:v>2012</c:v>
                </c:pt>
                <c:pt idx="11">
                  <c:v>2013</c:v>
                </c:pt>
              </c:numCache>
            </c:numRef>
          </c:cat>
          <c:val>
            <c:numRef>
              <c:f>Sheet5!$B$46:$M$46</c:f>
              <c:numCache>
                <c:formatCode>_(* #,##0_);_(* \(#,##0\);_(* "-"??_);_(@_)</c:formatCode>
                <c:ptCount val="12"/>
                <c:pt idx="0">
                  <c:v>16664</c:v>
                </c:pt>
                <c:pt idx="1">
                  <c:v>14849</c:v>
                </c:pt>
                <c:pt idx="2">
                  <c:v>7123</c:v>
                </c:pt>
                <c:pt idx="3">
                  <c:v>23478</c:v>
                </c:pt>
                <c:pt idx="4">
                  <c:v>37437</c:v>
                </c:pt>
                <c:pt idx="5">
                  <c:v>9872</c:v>
                </c:pt>
                <c:pt idx="6">
                  <c:v>19628</c:v>
                </c:pt>
              </c:numCache>
            </c:numRef>
          </c:val>
        </c:ser>
        <c:ser>
          <c:idx val="1"/>
          <c:order val="1"/>
          <c:tx>
            <c:strRef>
              <c:f>Sheet5!$A$47</c:f>
              <c:strCache>
                <c:ptCount val="1"/>
                <c:pt idx="0">
                  <c:v>KBB Count Data</c:v>
                </c:pt>
              </c:strCache>
            </c:strRef>
          </c:tx>
          <c:cat>
            <c:numRef>
              <c:f>Sheet5!$B$45:$M$45</c:f>
              <c:numCache>
                <c:formatCode>General</c:formatCode>
                <c:ptCount val="12"/>
                <c:pt idx="0">
                  <c:v>1986</c:v>
                </c:pt>
                <c:pt idx="1">
                  <c:v>1989</c:v>
                </c:pt>
                <c:pt idx="2">
                  <c:v>1990</c:v>
                </c:pt>
                <c:pt idx="3">
                  <c:v>1991</c:v>
                </c:pt>
                <c:pt idx="4">
                  <c:v>1992</c:v>
                </c:pt>
                <c:pt idx="5">
                  <c:v>1993</c:v>
                </c:pt>
                <c:pt idx="6">
                  <c:v>1994</c:v>
                </c:pt>
                <c:pt idx="7">
                  <c:v>2009</c:v>
                </c:pt>
                <c:pt idx="8">
                  <c:v>2010</c:v>
                </c:pt>
                <c:pt idx="9">
                  <c:v>2011</c:v>
                </c:pt>
                <c:pt idx="10">
                  <c:v>2012</c:v>
                </c:pt>
                <c:pt idx="11">
                  <c:v>2013</c:v>
                </c:pt>
              </c:numCache>
            </c:numRef>
          </c:cat>
          <c:val>
            <c:numRef>
              <c:f>Sheet5!$B$47:$M$47</c:f>
              <c:numCache>
                <c:formatCode>General</c:formatCode>
                <c:ptCount val="12"/>
                <c:pt idx="7" formatCode="_(* #,##0_);_(* \(#,##0\);_(* &quot;-&quot;??_);_(@_)">
                  <c:v>4994</c:v>
                </c:pt>
                <c:pt idx="8" formatCode="_(* #,##0_);_(* \(#,##0\);_(* &quot;-&quot;??_);_(@_)">
                  <c:v>7314</c:v>
                </c:pt>
                <c:pt idx="9" formatCode="_(* #,##0_);_(* \(#,##0\);_(* &quot;-&quot;??_);_(@_)">
                  <c:v>8858</c:v>
                </c:pt>
                <c:pt idx="10" formatCode="_(* #,##0_);_(* \(#,##0\);_(* &quot;-&quot;??_);_(@_)">
                  <c:v>19309</c:v>
                </c:pt>
                <c:pt idx="11" formatCode="_(* #,##0_);_(* \(#,##0\);_(* &quot;-&quot;??_);_(@_)">
                  <c:v>16815</c:v>
                </c:pt>
              </c:numCache>
            </c:numRef>
          </c:val>
        </c:ser>
        <c:axId val="57202944"/>
        <c:axId val="57205504"/>
      </c:barChart>
      <c:catAx>
        <c:axId val="57202944"/>
        <c:scaling>
          <c:orientation val="minMax"/>
        </c:scaling>
        <c:axPos val="b"/>
        <c:majorGridlines/>
        <c:title>
          <c:tx>
            <c:rich>
              <a:bodyPr/>
              <a:lstStyle/>
              <a:p>
                <a:pPr>
                  <a:defRPr/>
                </a:pPr>
                <a:r>
                  <a:rPr lang="en-US"/>
                  <a:t>Year</a:t>
                </a:r>
              </a:p>
            </c:rich>
          </c:tx>
        </c:title>
        <c:numFmt formatCode="General" sourceLinked="1"/>
        <c:tickLblPos val="nextTo"/>
        <c:crossAx val="57205504"/>
        <c:crosses val="autoZero"/>
        <c:auto val="1"/>
        <c:lblAlgn val="ctr"/>
        <c:lblOffset val="100"/>
      </c:catAx>
      <c:valAx>
        <c:axId val="57205504"/>
        <c:scaling>
          <c:orientation val="minMax"/>
        </c:scaling>
        <c:axPos val="l"/>
        <c:majorGridlines/>
        <c:numFmt formatCode="_(* #,##0_);_(* \(#,##0\);_(* &quot;-&quot;??_);_(@_)" sourceLinked="1"/>
        <c:tickLblPos val="nextTo"/>
        <c:crossAx val="57202944"/>
        <c:crosses val="autoZero"/>
        <c:crossBetween val="between"/>
      </c:valAx>
    </c:plotArea>
    <c:legend>
      <c:legendPos val="r"/>
    </c:legend>
    <c:plotVisOnly val="1"/>
  </c:chart>
  <c:printSettings>
    <c:headerFooter/>
    <c:pageMargins b="0.75000000000000822" l="0.70000000000000062" r="0.70000000000000062" t="0.750000000000008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Sheet6!$M$50</c:f>
              <c:strCache>
                <c:ptCount val="1"/>
                <c:pt idx="0">
                  <c:v>Semipalmated Plover</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Sheet6!$N$50:$V$50</c:f>
              <c:numCache>
                <c:formatCode>0%</c:formatCode>
                <c:ptCount val="9"/>
                <c:pt idx="0">
                  <c:v>0</c:v>
                </c:pt>
                <c:pt idx="1">
                  <c:v>0</c:v>
                </c:pt>
                <c:pt idx="2">
                  <c:v>0</c:v>
                </c:pt>
                <c:pt idx="3">
                  <c:v>2.8169014084507043E-2</c:v>
                </c:pt>
                <c:pt idx="4">
                  <c:v>4.9295774647887321E-2</c:v>
                </c:pt>
                <c:pt idx="5">
                  <c:v>0.21126760563380281</c:v>
                </c:pt>
                <c:pt idx="6">
                  <c:v>0.35915492957746481</c:v>
                </c:pt>
                <c:pt idx="7">
                  <c:v>0.20422535211267606</c:v>
                </c:pt>
                <c:pt idx="8">
                  <c:v>0.14788732394366197</c:v>
                </c:pt>
              </c:numCache>
            </c:numRef>
          </c:val>
        </c:ser>
        <c:ser>
          <c:idx val="1"/>
          <c:order val="1"/>
          <c:tx>
            <c:strRef>
              <c:f>Sheet6!$M$51</c:f>
              <c:strCache>
                <c:ptCount val="1"/>
                <c:pt idx="0">
                  <c:v>Pacific Golden Plover</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Sheet6!$N$51:$V$51</c:f>
              <c:numCache>
                <c:formatCode>0%</c:formatCode>
                <c:ptCount val="9"/>
                <c:pt idx="0">
                  <c:v>0</c:v>
                </c:pt>
                <c:pt idx="1">
                  <c:v>2.1052631578947368E-2</c:v>
                </c:pt>
                <c:pt idx="2">
                  <c:v>3.1578947368421054E-2</c:v>
                </c:pt>
                <c:pt idx="3">
                  <c:v>9.4736842105263161E-2</c:v>
                </c:pt>
                <c:pt idx="4">
                  <c:v>0.78947368421052633</c:v>
                </c:pt>
                <c:pt idx="5">
                  <c:v>1.0526315789473684E-2</c:v>
                </c:pt>
                <c:pt idx="6">
                  <c:v>4.2105263157894736E-2</c:v>
                </c:pt>
                <c:pt idx="7">
                  <c:v>0</c:v>
                </c:pt>
                <c:pt idx="8">
                  <c:v>1.0526315789473684E-2</c:v>
                </c:pt>
              </c:numCache>
            </c:numRef>
          </c:val>
        </c:ser>
        <c:ser>
          <c:idx val="2"/>
          <c:order val="2"/>
          <c:tx>
            <c:strRef>
              <c:f>Sheet6!$M$52</c:f>
              <c:strCache>
                <c:ptCount val="1"/>
                <c:pt idx="0">
                  <c:v>Black-bellied Plover</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Sheet6!$N$52:$V$52</c:f>
              <c:numCache>
                <c:formatCode>0%</c:formatCode>
                <c:ptCount val="9"/>
                <c:pt idx="0">
                  <c:v>0</c:v>
                </c:pt>
                <c:pt idx="1">
                  <c:v>0</c:v>
                </c:pt>
                <c:pt idx="2">
                  <c:v>0.1864406779661017</c:v>
                </c:pt>
                <c:pt idx="3">
                  <c:v>7.6271186440677971E-2</c:v>
                </c:pt>
                <c:pt idx="4">
                  <c:v>0.67796610169491522</c:v>
                </c:pt>
                <c:pt idx="5">
                  <c:v>3.1073446327683617E-2</c:v>
                </c:pt>
                <c:pt idx="6">
                  <c:v>1.6949152542372881E-2</c:v>
                </c:pt>
                <c:pt idx="7">
                  <c:v>8.4745762711864406E-3</c:v>
                </c:pt>
                <c:pt idx="8">
                  <c:v>2.8248587570621469E-3</c:v>
                </c:pt>
              </c:numCache>
            </c:numRef>
          </c:val>
        </c:ser>
        <c:ser>
          <c:idx val="3"/>
          <c:order val="3"/>
          <c:tx>
            <c:strRef>
              <c:f>Sheet6!$M$53</c:f>
              <c:strCache>
                <c:ptCount val="1"/>
                <c:pt idx="0">
                  <c:v>Yellowlegs sp.</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Sheet6!$N$53:$V$53</c:f>
              <c:numCache>
                <c:formatCode>0%</c:formatCode>
                <c:ptCount val="9"/>
                <c:pt idx="0">
                  <c:v>0</c:v>
                </c:pt>
                <c:pt idx="1">
                  <c:v>0.17647058823529413</c:v>
                </c:pt>
                <c:pt idx="2">
                  <c:v>0.32941176470588235</c:v>
                </c:pt>
                <c:pt idx="3">
                  <c:v>0.22352941176470589</c:v>
                </c:pt>
                <c:pt idx="4">
                  <c:v>5.8823529411764705E-2</c:v>
                </c:pt>
                <c:pt idx="5">
                  <c:v>7.0588235294117646E-2</c:v>
                </c:pt>
                <c:pt idx="6">
                  <c:v>3.5294117647058823E-2</c:v>
                </c:pt>
                <c:pt idx="7">
                  <c:v>4.7058823529411764E-2</c:v>
                </c:pt>
                <c:pt idx="8">
                  <c:v>5.8823529411764705E-2</c:v>
                </c:pt>
              </c:numCache>
            </c:numRef>
          </c:val>
        </c:ser>
        <c:ser>
          <c:idx val="4"/>
          <c:order val="4"/>
          <c:tx>
            <c:strRef>
              <c:f>Sheet6!$M$54</c:f>
              <c:strCache>
                <c:ptCount val="1"/>
                <c:pt idx="0">
                  <c:v>Whimbrel</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Sheet6!$N$54:$V$54</c:f>
              <c:numCache>
                <c:formatCode>0%</c:formatCode>
                <c:ptCount val="9"/>
                <c:pt idx="0">
                  <c:v>0</c:v>
                </c:pt>
                <c:pt idx="1">
                  <c:v>0</c:v>
                </c:pt>
                <c:pt idx="2">
                  <c:v>0</c:v>
                </c:pt>
                <c:pt idx="3">
                  <c:v>0</c:v>
                </c:pt>
                <c:pt idx="4">
                  <c:v>7.1428571428571425E-2</c:v>
                </c:pt>
                <c:pt idx="5">
                  <c:v>3.5714285714285712E-2</c:v>
                </c:pt>
                <c:pt idx="6">
                  <c:v>0.2857142857142857</c:v>
                </c:pt>
                <c:pt idx="7">
                  <c:v>0.2857142857142857</c:v>
                </c:pt>
                <c:pt idx="8">
                  <c:v>0.32142857142857145</c:v>
                </c:pt>
              </c:numCache>
            </c:numRef>
          </c:val>
        </c:ser>
        <c:ser>
          <c:idx val="5"/>
          <c:order val="5"/>
          <c:tx>
            <c:strRef>
              <c:f>Sheet6!$M$55</c:f>
              <c:strCache>
                <c:ptCount val="1"/>
                <c:pt idx="0">
                  <c:v>Wandering Tattler</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Sheet6!$N$55:$V$55</c:f>
              <c:numCache>
                <c:formatCode>0%</c:formatCode>
                <c:ptCount val="9"/>
                <c:pt idx="0">
                  <c:v>0</c:v>
                </c:pt>
                <c:pt idx="1">
                  <c:v>0</c:v>
                </c:pt>
                <c:pt idx="2">
                  <c:v>0</c:v>
                </c:pt>
                <c:pt idx="3">
                  <c:v>0</c:v>
                </c:pt>
                <c:pt idx="4">
                  <c:v>0</c:v>
                </c:pt>
                <c:pt idx="5">
                  <c:v>0</c:v>
                </c:pt>
                <c:pt idx="6">
                  <c:v>0.27777777777777779</c:v>
                </c:pt>
                <c:pt idx="7">
                  <c:v>0.16666666666666666</c:v>
                </c:pt>
                <c:pt idx="8">
                  <c:v>0.55555555555555558</c:v>
                </c:pt>
              </c:numCache>
            </c:numRef>
          </c:val>
        </c:ser>
        <c:ser>
          <c:idx val="6"/>
          <c:order val="6"/>
          <c:tx>
            <c:strRef>
              <c:f>Sheet6!$M$59</c:f>
              <c:strCache>
                <c:ptCount val="1"/>
                <c:pt idx="0">
                  <c:v>LESA/WESA/SESA</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Sheet6!$N$59:$V$59</c:f>
              <c:numCache>
                <c:formatCode>0%</c:formatCode>
                <c:ptCount val="9"/>
                <c:pt idx="0">
                  <c:v>0</c:v>
                </c:pt>
                <c:pt idx="1">
                  <c:v>0</c:v>
                </c:pt>
                <c:pt idx="2">
                  <c:v>0</c:v>
                </c:pt>
                <c:pt idx="3">
                  <c:v>2.132701421800948E-2</c:v>
                </c:pt>
                <c:pt idx="4">
                  <c:v>7.8199052132701424E-2</c:v>
                </c:pt>
                <c:pt idx="5">
                  <c:v>0.84715639810426535</c:v>
                </c:pt>
                <c:pt idx="6">
                  <c:v>5.3317535545023699E-2</c:v>
                </c:pt>
                <c:pt idx="7">
                  <c:v>0</c:v>
                </c:pt>
                <c:pt idx="8">
                  <c:v>0</c:v>
                </c:pt>
              </c:numCache>
            </c:numRef>
          </c:val>
        </c:ser>
        <c:ser>
          <c:idx val="7"/>
          <c:order val="7"/>
          <c:tx>
            <c:strRef>
              <c:f>Sheet6!$M$61</c:f>
              <c:strCache>
                <c:ptCount val="1"/>
                <c:pt idx="0">
                  <c:v>Rock Sandpiper</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Sheet6!$N$61:$V$61</c:f>
              <c:numCache>
                <c:formatCode>0%</c:formatCode>
                <c:ptCount val="9"/>
                <c:pt idx="0">
                  <c:v>0.33333333333333331</c:v>
                </c:pt>
                <c:pt idx="1">
                  <c:v>0</c:v>
                </c:pt>
                <c:pt idx="2">
                  <c:v>0</c:v>
                </c:pt>
                <c:pt idx="3">
                  <c:v>0</c:v>
                </c:pt>
                <c:pt idx="4">
                  <c:v>0.16666666666666666</c:v>
                </c:pt>
                <c:pt idx="5">
                  <c:v>0</c:v>
                </c:pt>
                <c:pt idx="6">
                  <c:v>0.5</c:v>
                </c:pt>
                <c:pt idx="7">
                  <c:v>0</c:v>
                </c:pt>
                <c:pt idx="8">
                  <c:v>0</c:v>
                </c:pt>
              </c:numCache>
            </c:numRef>
          </c:val>
        </c:ser>
        <c:ser>
          <c:idx val="8"/>
          <c:order val="8"/>
          <c:tx>
            <c:strRef>
              <c:f>Sheet6!$M$62</c:f>
              <c:strCache>
                <c:ptCount val="1"/>
                <c:pt idx="0">
                  <c:v>Dowitcher sp.</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Sheet6!$N$62:$V$62</c:f>
              <c:numCache>
                <c:formatCode>0%</c:formatCode>
                <c:ptCount val="9"/>
                <c:pt idx="0">
                  <c:v>0</c:v>
                </c:pt>
                <c:pt idx="1">
                  <c:v>0</c:v>
                </c:pt>
                <c:pt idx="2">
                  <c:v>0</c:v>
                </c:pt>
                <c:pt idx="3">
                  <c:v>6.5359477124183009E-3</c:v>
                </c:pt>
                <c:pt idx="4">
                  <c:v>0.52287581699346408</c:v>
                </c:pt>
                <c:pt idx="5">
                  <c:v>0.15032679738562091</c:v>
                </c:pt>
                <c:pt idx="6">
                  <c:v>0.20915032679738563</c:v>
                </c:pt>
                <c:pt idx="7">
                  <c:v>0.10457516339869281</c:v>
                </c:pt>
                <c:pt idx="8">
                  <c:v>6.5359477124183009E-3</c:v>
                </c:pt>
              </c:numCache>
            </c:numRef>
          </c:val>
        </c:ser>
        <c:ser>
          <c:idx val="9"/>
          <c:order val="9"/>
          <c:tx>
            <c:strRef>
              <c:f>Sheet6!$M$63</c:f>
              <c:strCache>
                <c:ptCount val="1"/>
                <c:pt idx="0">
                  <c:v>Red-necked Phalarope</c:v>
                </c:pt>
              </c:strCache>
            </c:strRef>
          </c:tx>
          <c:marker>
            <c:symbol val="none"/>
          </c:marker>
          <c:cat>
            <c:numRef>
              <c:f>Sheet6!$N$49:$V$49</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Sheet6!$N$63:$V$63</c:f>
              <c:numCache>
                <c:formatCode>0%</c:formatCode>
                <c:ptCount val="9"/>
                <c:pt idx="0">
                  <c:v>0</c:v>
                </c:pt>
                <c:pt idx="1">
                  <c:v>0</c:v>
                </c:pt>
                <c:pt idx="2">
                  <c:v>0</c:v>
                </c:pt>
                <c:pt idx="3">
                  <c:v>0</c:v>
                </c:pt>
                <c:pt idx="4">
                  <c:v>0.33311125916055961</c:v>
                </c:pt>
                <c:pt idx="5">
                  <c:v>0.33311125916055961</c:v>
                </c:pt>
                <c:pt idx="6">
                  <c:v>0.33311125916055961</c:v>
                </c:pt>
                <c:pt idx="7">
                  <c:v>6.6622251832111927E-4</c:v>
                </c:pt>
                <c:pt idx="8">
                  <c:v>0</c:v>
                </c:pt>
              </c:numCache>
            </c:numRef>
          </c:val>
        </c:ser>
        <c:marker val="1"/>
        <c:axId val="57216384"/>
        <c:axId val="57226368"/>
      </c:lineChart>
      <c:dateAx>
        <c:axId val="57216384"/>
        <c:scaling>
          <c:orientation val="minMax"/>
        </c:scaling>
        <c:axPos val="b"/>
        <c:majorGridlines/>
        <c:numFmt formatCode="d\-mmm" sourceLinked="1"/>
        <c:tickLblPos val="nextTo"/>
        <c:crossAx val="57226368"/>
        <c:crosses val="autoZero"/>
        <c:auto val="1"/>
        <c:lblOffset val="100"/>
      </c:dateAx>
      <c:valAx>
        <c:axId val="57226368"/>
        <c:scaling>
          <c:orientation val="minMax"/>
        </c:scaling>
        <c:axPos val="l"/>
        <c:majorGridlines/>
        <c:numFmt formatCode="0%" sourceLinked="1"/>
        <c:tickLblPos val="nextTo"/>
        <c:crossAx val="57216384"/>
        <c:crosses val="autoZero"/>
        <c:crossBetween val="between"/>
      </c:valAx>
    </c:plotArea>
    <c:legend>
      <c:legendPos val="r"/>
      <c:layout>
        <c:manualLayout>
          <c:xMode val="edge"/>
          <c:yMode val="edge"/>
          <c:x val="0.7139686679790026"/>
          <c:y val="0.12301256209155972"/>
          <c:w val="0.26728133202099724"/>
          <c:h val="0.70705406914846125"/>
        </c:manualLayout>
      </c:layout>
    </c:legend>
    <c:plotVisOnly val="1"/>
  </c:chart>
  <c:printSettings>
    <c:headerFooter/>
    <c:pageMargins b="0.75000000000001077" l="0.70000000000000062" r="0.70000000000000062" t="0.750000000000010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Sheet6!$M$88</c:f>
              <c:strCache>
                <c:ptCount val="1"/>
                <c:pt idx="0">
                  <c:v>Semipalmated Plover</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Sheet6!$N$88:$V$88</c:f>
              <c:numCache>
                <c:formatCode>0%</c:formatCode>
                <c:ptCount val="9"/>
                <c:pt idx="0">
                  <c:v>0</c:v>
                </c:pt>
                <c:pt idx="1">
                  <c:v>0</c:v>
                </c:pt>
                <c:pt idx="2">
                  <c:v>0</c:v>
                </c:pt>
                <c:pt idx="3">
                  <c:v>5.076142131979695E-3</c:v>
                </c:pt>
                <c:pt idx="4">
                  <c:v>9.1370558375634514E-2</c:v>
                </c:pt>
                <c:pt idx="5">
                  <c:v>0.1065989847715736</c:v>
                </c:pt>
                <c:pt idx="6">
                  <c:v>0.32487309644670048</c:v>
                </c:pt>
                <c:pt idx="7">
                  <c:v>0.21827411167512689</c:v>
                </c:pt>
                <c:pt idx="8">
                  <c:v>0.25380710659898476</c:v>
                </c:pt>
              </c:numCache>
            </c:numRef>
          </c:val>
        </c:ser>
        <c:ser>
          <c:idx val="1"/>
          <c:order val="1"/>
          <c:tx>
            <c:strRef>
              <c:f>Sheet6!$M$89</c:f>
              <c:strCache>
                <c:ptCount val="1"/>
                <c:pt idx="0">
                  <c:v>Pacific Golden Plover</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Sheet6!$N$89:$V$89</c:f>
              <c:numCache>
                <c:formatCode>0%</c:formatCode>
                <c:ptCount val="9"/>
                <c:pt idx="0">
                  <c:v>0</c:v>
                </c:pt>
                <c:pt idx="1">
                  <c:v>0</c:v>
                </c:pt>
                <c:pt idx="2">
                  <c:v>0</c:v>
                </c:pt>
                <c:pt idx="3">
                  <c:v>0</c:v>
                </c:pt>
                <c:pt idx="4">
                  <c:v>0.4</c:v>
                </c:pt>
                <c:pt idx="5">
                  <c:v>0.6</c:v>
                </c:pt>
                <c:pt idx="6">
                  <c:v>0</c:v>
                </c:pt>
                <c:pt idx="7">
                  <c:v>0</c:v>
                </c:pt>
                <c:pt idx="8">
                  <c:v>0</c:v>
                </c:pt>
              </c:numCache>
            </c:numRef>
          </c:val>
        </c:ser>
        <c:ser>
          <c:idx val="2"/>
          <c:order val="2"/>
          <c:tx>
            <c:strRef>
              <c:f>Sheet6!$M$90</c:f>
              <c:strCache>
                <c:ptCount val="1"/>
                <c:pt idx="0">
                  <c:v>Black-bellied Plover</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Sheet6!$N$90:$V$90</c:f>
              <c:numCache>
                <c:formatCode>0%</c:formatCode>
                <c:ptCount val="9"/>
                <c:pt idx="0">
                  <c:v>0</c:v>
                </c:pt>
                <c:pt idx="1">
                  <c:v>0.13475177304964539</c:v>
                </c:pt>
                <c:pt idx="2">
                  <c:v>3.9007092198581561E-2</c:v>
                </c:pt>
                <c:pt idx="3">
                  <c:v>0.12411347517730496</c:v>
                </c:pt>
                <c:pt idx="4">
                  <c:v>0.450354609929078</c:v>
                </c:pt>
                <c:pt idx="5">
                  <c:v>0.21276595744680851</c:v>
                </c:pt>
                <c:pt idx="6">
                  <c:v>3.1914893617021274E-2</c:v>
                </c:pt>
                <c:pt idx="7">
                  <c:v>0</c:v>
                </c:pt>
                <c:pt idx="8">
                  <c:v>7.0921985815602835E-3</c:v>
                </c:pt>
              </c:numCache>
            </c:numRef>
          </c:val>
        </c:ser>
        <c:ser>
          <c:idx val="3"/>
          <c:order val="3"/>
          <c:tx>
            <c:strRef>
              <c:f>Sheet6!$M$91</c:f>
              <c:strCache>
                <c:ptCount val="1"/>
                <c:pt idx="0">
                  <c:v>Yellowlegs sp.</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Sheet6!$N$91:$V$91</c:f>
              <c:numCache>
                <c:formatCode>0%</c:formatCode>
                <c:ptCount val="9"/>
                <c:pt idx="0">
                  <c:v>9.6774193548387094E-2</c:v>
                </c:pt>
                <c:pt idx="1">
                  <c:v>0</c:v>
                </c:pt>
                <c:pt idx="2">
                  <c:v>0.19354838709677419</c:v>
                </c:pt>
                <c:pt idx="3">
                  <c:v>0.17741935483870969</c:v>
                </c:pt>
                <c:pt idx="4">
                  <c:v>0.19354838709677419</c:v>
                </c:pt>
                <c:pt idx="5">
                  <c:v>0.20967741935483872</c:v>
                </c:pt>
                <c:pt idx="6">
                  <c:v>4.8387096774193547E-2</c:v>
                </c:pt>
                <c:pt idx="7">
                  <c:v>3.2258064516129031E-2</c:v>
                </c:pt>
                <c:pt idx="8">
                  <c:v>4.8387096774193547E-2</c:v>
                </c:pt>
              </c:numCache>
            </c:numRef>
          </c:val>
        </c:ser>
        <c:ser>
          <c:idx val="4"/>
          <c:order val="4"/>
          <c:tx>
            <c:strRef>
              <c:f>Sheet6!$M$92</c:f>
              <c:strCache>
                <c:ptCount val="1"/>
                <c:pt idx="0">
                  <c:v>Whimbrel</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Sheet6!$N$92:$V$92</c:f>
              <c:numCache>
                <c:formatCode>0%</c:formatCode>
                <c:ptCount val="9"/>
                <c:pt idx="0">
                  <c:v>0</c:v>
                </c:pt>
                <c:pt idx="1">
                  <c:v>0</c:v>
                </c:pt>
                <c:pt idx="2">
                  <c:v>0</c:v>
                </c:pt>
                <c:pt idx="3">
                  <c:v>0</c:v>
                </c:pt>
                <c:pt idx="4">
                  <c:v>0</c:v>
                </c:pt>
                <c:pt idx="5">
                  <c:v>7.407407407407407E-2</c:v>
                </c:pt>
                <c:pt idx="6">
                  <c:v>0.37037037037037035</c:v>
                </c:pt>
                <c:pt idx="7">
                  <c:v>0.14814814814814814</c:v>
                </c:pt>
                <c:pt idx="8">
                  <c:v>0.40740740740740738</c:v>
                </c:pt>
              </c:numCache>
            </c:numRef>
          </c:val>
        </c:ser>
        <c:ser>
          <c:idx val="5"/>
          <c:order val="5"/>
          <c:tx>
            <c:strRef>
              <c:f>Sheet6!$M$93</c:f>
              <c:strCache>
                <c:ptCount val="1"/>
                <c:pt idx="0">
                  <c:v>Wandering Tattler</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Sheet6!$N$93:$V$93</c:f>
              <c:numCache>
                <c:formatCode>0%</c:formatCode>
                <c:ptCount val="9"/>
                <c:pt idx="0">
                  <c:v>0</c:v>
                </c:pt>
                <c:pt idx="1">
                  <c:v>0</c:v>
                </c:pt>
                <c:pt idx="2">
                  <c:v>0</c:v>
                </c:pt>
                <c:pt idx="3">
                  <c:v>0</c:v>
                </c:pt>
                <c:pt idx="4">
                  <c:v>0</c:v>
                </c:pt>
                <c:pt idx="5">
                  <c:v>0.13333333333333333</c:v>
                </c:pt>
                <c:pt idx="6">
                  <c:v>0.4</c:v>
                </c:pt>
                <c:pt idx="7">
                  <c:v>0.26666666666666666</c:v>
                </c:pt>
                <c:pt idx="8">
                  <c:v>0.2</c:v>
                </c:pt>
              </c:numCache>
            </c:numRef>
          </c:val>
        </c:ser>
        <c:ser>
          <c:idx val="6"/>
          <c:order val="6"/>
          <c:tx>
            <c:strRef>
              <c:f>Sheet6!$M$94</c:f>
              <c:strCache>
                <c:ptCount val="1"/>
                <c:pt idx="0">
                  <c:v>LESA/WESA/SESA/DUNL</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Sheet6!$N$94:$V$94</c:f>
              <c:numCache>
                <c:formatCode>0%</c:formatCode>
                <c:ptCount val="9"/>
                <c:pt idx="0">
                  <c:v>2.7961078179174589E-2</c:v>
                </c:pt>
                <c:pt idx="1">
                  <c:v>3.2434850687842521E-3</c:v>
                </c:pt>
                <c:pt idx="2">
                  <c:v>0</c:v>
                </c:pt>
                <c:pt idx="3">
                  <c:v>1.4539760653170786E-3</c:v>
                </c:pt>
                <c:pt idx="4">
                  <c:v>6.2632815121351076E-2</c:v>
                </c:pt>
                <c:pt idx="5">
                  <c:v>0.30242702158595236</c:v>
                </c:pt>
                <c:pt idx="6">
                  <c:v>0.59355776758751821</c:v>
                </c:pt>
                <c:pt idx="7">
                  <c:v>7.8291018901688846E-3</c:v>
                </c:pt>
                <c:pt idx="8">
                  <c:v>8.9475450173358685E-4</c:v>
                </c:pt>
              </c:numCache>
            </c:numRef>
          </c:val>
        </c:ser>
        <c:ser>
          <c:idx val="7"/>
          <c:order val="7"/>
          <c:tx>
            <c:strRef>
              <c:f>Sheet6!$M$95</c:f>
              <c:strCache>
                <c:ptCount val="1"/>
                <c:pt idx="0">
                  <c:v>Rock Sandpiper</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Sheet6!$N$95:$V$95</c:f>
              <c:numCache>
                <c:formatCode>0%</c:formatCode>
                <c:ptCount val="9"/>
                <c:pt idx="0">
                  <c:v>0.52074688796680502</c:v>
                </c:pt>
                <c:pt idx="1">
                  <c:v>0.47717842323651455</c:v>
                </c:pt>
                <c:pt idx="2">
                  <c:v>0</c:v>
                </c:pt>
                <c:pt idx="3">
                  <c:v>0</c:v>
                </c:pt>
                <c:pt idx="4">
                  <c:v>2.0746887966804979E-3</c:v>
                </c:pt>
                <c:pt idx="5">
                  <c:v>0</c:v>
                </c:pt>
                <c:pt idx="6">
                  <c:v>0</c:v>
                </c:pt>
                <c:pt idx="7">
                  <c:v>0</c:v>
                </c:pt>
                <c:pt idx="8">
                  <c:v>0</c:v>
                </c:pt>
              </c:numCache>
            </c:numRef>
          </c:val>
        </c:ser>
        <c:ser>
          <c:idx val="8"/>
          <c:order val="8"/>
          <c:tx>
            <c:strRef>
              <c:f>Sheet6!$M$96</c:f>
              <c:strCache>
                <c:ptCount val="1"/>
                <c:pt idx="0">
                  <c:v>Dowitcher sp.</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Sheet6!$N$96:$V$96</c:f>
              <c:numCache>
                <c:formatCode>0%</c:formatCode>
                <c:ptCount val="9"/>
                <c:pt idx="0">
                  <c:v>0</c:v>
                </c:pt>
                <c:pt idx="1">
                  <c:v>0</c:v>
                </c:pt>
                <c:pt idx="2">
                  <c:v>0</c:v>
                </c:pt>
                <c:pt idx="3">
                  <c:v>0</c:v>
                </c:pt>
                <c:pt idx="4">
                  <c:v>0.49523809523809526</c:v>
                </c:pt>
                <c:pt idx="5">
                  <c:v>0.14285714285714285</c:v>
                </c:pt>
                <c:pt idx="6">
                  <c:v>0.11428571428571428</c:v>
                </c:pt>
                <c:pt idx="7">
                  <c:v>9.5238095238095233E-2</c:v>
                </c:pt>
                <c:pt idx="8">
                  <c:v>0.15238095238095239</c:v>
                </c:pt>
              </c:numCache>
            </c:numRef>
          </c:val>
        </c:ser>
        <c:ser>
          <c:idx val="9"/>
          <c:order val="9"/>
          <c:tx>
            <c:strRef>
              <c:f>Sheet6!$M$97</c:f>
              <c:strCache>
                <c:ptCount val="1"/>
                <c:pt idx="0">
                  <c:v>Red-necked Phalarope</c:v>
                </c:pt>
              </c:strCache>
            </c:strRef>
          </c:tx>
          <c:marker>
            <c:symbol val="none"/>
          </c:marker>
          <c:cat>
            <c:numRef>
              <c:f>Sheet6!$N$87:$V$87</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Sheet6!$N$97:$V$97</c:f>
              <c:numCache>
                <c:formatCode>0%</c:formatCode>
                <c:ptCount val="9"/>
                <c:pt idx="0">
                  <c:v>0</c:v>
                </c:pt>
                <c:pt idx="1">
                  <c:v>0</c:v>
                </c:pt>
                <c:pt idx="2">
                  <c:v>0</c:v>
                </c:pt>
                <c:pt idx="3">
                  <c:v>0</c:v>
                </c:pt>
                <c:pt idx="4">
                  <c:v>0</c:v>
                </c:pt>
                <c:pt idx="5">
                  <c:v>0</c:v>
                </c:pt>
                <c:pt idx="6">
                  <c:v>0.58229813664596275</c:v>
                </c:pt>
                <c:pt idx="7">
                  <c:v>0.38839285714285715</c:v>
                </c:pt>
                <c:pt idx="8">
                  <c:v>2.9309006211180124E-2</c:v>
                </c:pt>
              </c:numCache>
            </c:numRef>
          </c:val>
        </c:ser>
        <c:marker val="1"/>
        <c:axId val="57417088"/>
        <c:axId val="57422976"/>
      </c:lineChart>
      <c:dateAx>
        <c:axId val="57417088"/>
        <c:scaling>
          <c:orientation val="minMax"/>
        </c:scaling>
        <c:axPos val="b"/>
        <c:majorGridlines/>
        <c:numFmt formatCode="d\-mmm" sourceLinked="1"/>
        <c:tickLblPos val="nextTo"/>
        <c:crossAx val="57422976"/>
        <c:crosses val="autoZero"/>
        <c:auto val="1"/>
        <c:lblOffset val="100"/>
      </c:dateAx>
      <c:valAx>
        <c:axId val="57422976"/>
        <c:scaling>
          <c:orientation val="minMax"/>
        </c:scaling>
        <c:axPos val="l"/>
        <c:majorGridlines/>
        <c:numFmt formatCode="0%" sourceLinked="1"/>
        <c:tickLblPos val="nextTo"/>
        <c:crossAx val="57417088"/>
        <c:crosses val="autoZero"/>
        <c:crossBetween val="between"/>
      </c:valAx>
    </c:plotArea>
    <c:legend>
      <c:legendPos val="r"/>
    </c:legend>
    <c:plotVisOnly val="1"/>
  </c:chart>
  <c:printSettings>
    <c:headerFooter/>
    <c:pageMargins b="0.75000000000001066" l="0.70000000000000062" r="0.70000000000000062" t="0.750000000000010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Sheet6!$M$126</c:f>
              <c:strCache>
                <c:ptCount val="1"/>
                <c:pt idx="0">
                  <c:v>Semipalmated Plover</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Sheet6!$N$126:$V$126</c:f>
              <c:numCache>
                <c:formatCode>0%</c:formatCode>
                <c:ptCount val="9"/>
                <c:pt idx="0">
                  <c:v>0</c:v>
                </c:pt>
                <c:pt idx="1">
                  <c:v>0</c:v>
                </c:pt>
                <c:pt idx="2">
                  <c:v>0</c:v>
                </c:pt>
                <c:pt idx="3">
                  <c:v>1.4778325123152709E-2</c:v>
                </c:pt>
                <c:pt idx="4">
                  <c:v>0</c:v>
                </c:pt>
                <c:pt idx="5">
                  <c:v>2.4630541871921183E-2</c:v>
                </c:pt>
                <c:pt idx="6">
                  <c:v>0.63054187192118227</c:v>
                </c:pt>
                <c:pt idx="7">
                  <c:v>0.26600985221674878</c:v>
                </c:pt>
                <c:pt idx="8">
                  <c:v>6.4039408866995079E-2</c:v>
                </c:pt>
              </c:numCache>
            </c:numRef>
          </c:val>
        </c:ser>
        <c:ser>
          <c:idx val="1"/>
          <c:order val="1"/>
          <c:tx>
            <c:strRef>
              <c:f>Sheet6!$M$127</c:f>
              <c:strCache>
                <c:ptCount val="1"/>
                <c:pt idx="0">
                  <c:v>Pacific Golden Plover</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Sheet6!$N$127:$V$127</c:f>
              <c:numCache>
                <c:formatCode>0%</c:formatCode>
                <c:ptCount val="9"/>
                <c:pt idx="0">
                  <c:v>2.3809523809523808E-2</c:v>
                </c:pt>
                <c:pt idx="1">
                  <c:v>4.7619047619047616E-2</c:v>
                </c:pt>
                <c:pt idx="2">
                  <c:v>0.59523809523809523</c:v>
                </c:pt>
                <c:pt idx="3">
                  <c:v>0.11904761904761904</c:v>
                </c:pt>
                <c:pt idx="4">
                  <c:v>0.16666666666666666</c:v>
                </c:pt>
                <c:pt idx="5">
                  <c:v>0</c:v>
                </c:pt>
                <c:pt idx="6">
                  <c:v>0</c:v>
                </c:pt>
                <c:pt idx="7">
                  <c:v>4.7619047619047616E-2</c:v>
                </c:pt>
                <c:pt idx="8">
                  <c:v>0</c:v>
                </c:pt>
              </c:numCache>
            </c:numRef>
          </c:val>
        </c:ser>
        <c:ser>
          <c:idx val="2"/>
          <c:order val="2"/>
          <c:tx>
            <c:strRef>
              <c:f>Sheet6!$M$128</c:f>
              <c:strCache>
                <c:ptCount val="1"/>
                <c:pt idx="0">
                  <c:v>Black-bellied Plover</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Sheet6!$N$128:$V$128</c:f>
              <c:numCache>
                <c:formatCode>0%</c:formatCode>
                <c:ptCount val="9"/>
                <c:pt idx="0">
                  <c:v>0</c:v>
                </c:pt>
                <c:pt idx="1">
                  <c:v>1.9047619047619049E-2</c:v>
                </c:pt>
                <c:pt idx="2">
                  <c:v>4.4444444444444446E-2</c:v>
                </c:pt>
                <c:pt idx="3">
                  <c:v>0.42539682539682538</c:v>
                </c:pt>
                <c:pt idx="4">
                  <c:v>0.43492063492063493</c:v>
                </c:pt>
                <c:pt idx="5">
                  <c:v>9.5238095238095247E-3</c:v>
                </c:pt>
                <c:pt idx="6">
                  <c:v>2.5396825396825397E-2</c:v>
                </c:pt>
                <c:pt idx="7">
                  <c:v>4.1269841269841269E-2</c:v>
                </c:pt>
                <c:pt idx="8">
                  <c:v>0</c:v>
                </c:pt>
              </c:numCache>
            </c:numRef>
          </c:val>
        </c:ser>
        <c:ser>
          <c:idx val="3"/>
          <c:order val="3"/>
          <c:tx>
            <c:strRef>
              <c:f>Sheet6!$M$129</c:f>
              <c:strCache>
                <c:ptCount val="1"/>
                <c:pt idx="0">
                  <c:v>Yellowlegs sp.</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Sheet6!$N$129:$V$129</c:f>
              <c:numCache>
                <c:formatCode>0%</c:formatCode>
                <c:ptCount val="9"/>
                <c:pt idx="0">
                  <c:v>0</c:v>
                </c:pt>
                <c:pt idx="1">
                  <c:v>0.23749999999999999</c:v>
                </c:pt>
                <c:pt idx="2">
                  <c:v>3.7499999999999999E-2</c:v>
                </c:pt>
                <c:pt idx="3">
                  <c:v>0.38750000000000001</c:v>
                </c:pt>
                <c:pt idx="4">
                  <c:v>0.1125</c:v>
                </c:pt>
                <c:pt idx="5">
                  <c:v>3.7499999999999999E-2</c:v>
                </c:pt>
                <c:pt idx="6">
                  <c:v>3.7499999999999999E-2</c:v>
                </c:pt>
                <c:pt idx="7">
                  <c:v>0.125</c:v>
                </c:pt>
                <c:pt idx="8">
                  <c:v>2.5000000000000001E-2</c:v>
                </c:pt>
              </c:numCache>
            </c:numRef>
          </c:val>
        </c:ser>
        <c:ser>
          <c:idx val="4"/>
          <c:order val="4"/>
          <c:tx>
            <c:strRef>
              <c:f>Sheet6!$M$130</c:f>
              <c:strCache>
                <c:ptCount val="1"/>
                <c:pt idx="0">
                  <c:v>Whimbrel</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Sheet6!$N$130:$V$130</c:f>
              <c:numCache>
                <c:formatCode>0%</c:formatCode>
                <c:ptCount val="9"/>
                <c:pt idx="0">
                  <c:v>0</c:v>
                </c:pt>
                <c:pt idx="1">
                  <c:v>0</c:v>
                </c:pt>
                <c:pt idx="2">
                  <c:v>0</c:v>
                </c:pt>
                <c:pt idx="3">
                  <c:v>0</c:v>
                </c:pt>
                <c:pt idx="4">
                  <c:v>9.0909090909090912E-2</c:v>
                </c:pt>
                <c:pt idx="5">
                  <c:v>4.5454545454545456E-2</c:v>
                </c:pt>
                <c:pt idx="6">
                  <c:v>4.5454545454545456E-2</c:v>
                </c:pt>
                <c:pt idx="7">
                  <c:v>0.22727272727272727</c:v>
                </c:pt>
                <c:pt idx="8">
                  <c:v>0.59090909090909094</c:v>
                </c:pt>
              </c:numCache>
            </c:numRef>
          </c:val>
        </c:ser>
        <c:ser>
          <c:idx val="5"/>
          <c:order val="5"/>
          <c:tx>
            <c:strRef>
              <c:f>Sheet6!$M$131</c:f>
              <c:strCache>
                <c:ptCount val="1"/>
                <c:pt idx="0">
                  <c:v>Wandering Tattler</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Sheet6!$N$131:$V$131</c:f>
              <c:numCache>
                <c:formatCode>0%</c:formatCode>
                <c:ptCount val="9"/>
                <c:pt idx="0">
                  <c:v>0</c:v>
                </c:pt>
                <c:pt idx="1">
                  <c:v>0</c:v>
                </c:pt>
                <c:pt idx="2">
                  <c:v>0</c:v>
                </c:pt>
                <c:pt idx="3">
                  <c:v>0</c:v>
                </c:pt>
                <c:pt idx="4">
                  <c:v>5.3571428571428568E-2</c:v>
                </c:pt>
                <c:pt idx="5">
                  <c:v>7.1428571428571425E-2</c:v>
                </c:pt>
                <c:pt idx="6">
                  <c:v>0.4642857142857143</c:v>
                </c:pt>
                <c:pt idx="7">
                  <c:v>0.30357142857142855</c:v>
                </c:pt>
                <c:pt idx="8">
                  <c:v>0.10714285714285714</c:v>
                </c:pt>
              </c:numCache>
            </c:numRef>
          </c:val>
        </c:ser>
        <c:ser>
          <c:idx val="6"/>
          <c:order val="6"/>
          <c:tx>
            <c:strRef>
              <c:f>Sheet6!$M$132</c:f>
              <c:strCache>
                <c:ptCount val="1"/>
                <c:pt idx="0">
                  <c:v>LESA/WESA/SESA/DUNL</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Sheet6!$N$132:$V$132</c:f>
              <c:numCache>
                <c:formatCode>0%</c:formatCode>
                <c:ptCount val="9"/>
                <c:pt idx="0">
                  <c:v>0</c:v>
                </c:pt>
                <c:pt idx="1">
                  <c:v>4.5385779122541603E-4</c:v>
                </c:pt>
                <c:pt idx="2">
                  <c:v>8.1694402420574887E-3</c:v>
                </c:pt>
                <c:pt idx="3">
                  <c:v>7.7760968229954611E-2</c:v>
                </c:pt>
                <c:pt idx="4">
                  <c:v>0.10529500756429652</c:v>
                </c:pt>
                <c:pt idx="5">
                  <c:v>3.071104387291982E-2</c:v>
                </c:pt>
                <c:pt idx="6">
                  <c:v>0.63918305597579428</c:v>
                </c:pt>
                <c:pt idx="7">
                  <c:v>0.13630862329803328</c:v>
                </c:pt>
                <c:pt idx="8">
                  <c:v>2.118003025718608E-3</c:v>
                </c:pt>
              </c:numCache>
            </c:numRef>
          </c:val>
        </c:ser>
        <c:ser>
          <c:idx val="7"/>
          <c:order val="7"/>
          <c:tx>
            <c:strRef>
              <c:f>Sheet6!$M$133</c:f>
              <c:strCache>
                <c:ptCount val="1"/>
                <c:pt idx="0">
                  <c:v>Rock Sandpiper</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Sheet6!$N$133:$V$133</c:f>
              <c:numCache>
                <c:formatCode>0%</c:formatCode>
                <c:ptCount val="9"/>
                <c:pt idx="0">
                  <c:v>0.86419753086419748</c:v>
                </c:pt>
                <c:pt idx="1">
                  <c:v>0.12345679012345678</c:v>
                </c:pt>
                <c:pt idx="2">
                  <c:v>0</c:v>
                </c:pt>
                <c:pt idx="3">
                  <c:v>0</c:v>
                </c:pt>
                <c:pt idx="4">
                  <c:v>0</c:v>
                </c:pt>
                <c:pt idx="5">
                  <c:v>1.2345679012345678E-2</c:v>
                </c:pt>
                <c:pt idx="6">
                  <c:v>0</c:v>
                </c:pt>
                <c:pt idx="7">
                  <c:v>0</c:v>
                </c:pt>
                <c:pt idx="8">
                  <c:v>0</c:v>
                </c:pt>
              </c:numCache>
            </c:numRef>
          </c:val>
        </c:ser>
        <c:ser>
          <c:idx val="8"/>
          <c:order val="8"/>
          <c:tx>
            <c:strRef>
              <c:f>Sheet6!$M$134</c:f>
              <c:strCache>
                <c:ptCount val="1"/>
                <c:pt idx="0">
                  <c:v>Dowitcher sp.</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Sheet6!$N$134:$V$134</c:f>
              <c:numCache>
                <c:formatCode>0%</c:formatCode>
                <c:ptCount val="9"/>
                <c:pt idx="0">
                  <c:v>0</c:v>
                </c:pt>
                <c:pt idx="1">
                  <c:v>0</c:v>
                </c:pt>
                <c:pt idx="2">
                  <c:v>0</c:v>
                </c:pt>
                <c:pt idx="3">
                  <c:v>0.14634146341463414</c:v>
                </c:pt>
                <c:pt idx="4">
                  <c:v>3.6585365853658534E-2</c:v>
                </c:pt>
                <c:pt idx="5">
                  <c:v>6.097560975609756E-2</c:v>
                </c:pt>
                <c:pt idx="6">
                  <c:v>0.37804878048780488</c:v>
                </c:pt>
                <c:pt idx="7">
                  <c:v>0.37804878048780488</c:v>
                </c:pt>
                <c:pt idx="8">
                  <c:v>0</c:v>
                </c:pt>
              </c:numCache>
            </c:numRef>
          </c:val>
        </c:ser>
        <c:ser>
          <c:idx val="9"/>
          <c:order val="9"/>
          <c:tx>
            <c:strRef>
              <c:f>Sheet6!$M$135</c:f>
              <c:strCache>
                <c:ptCount val="1"/>
                <c:pt idx="0">
                  <c:v>Red-necked Phalarope</c:v>
                </c:pt>
              </c:strCache>
            </c:strRef>
          </c:tx>
          <c:marker>
            <c:symbol val="none"/>
          </c:marker>
          <c:cat>
            <c:numRef>
              <c:f>Sheet6!$N$125:$V$125</c:f>
              <c:numCache>
                <c:formatCode>d\-mmm</c:formatCode>
                <c:ptCount val="9"/>
                <c:pt idx="0">
                  <c:v>41014</c:v>
                </c:pt>
                <c:pt idx="1">
                  <c:v>41019</c:v>
                </c:pt>
                <c:pt idx="2">
                  <c:v>41024</c:v>
                </c:pt>
                <c:pt idx="3">
                  <c:v>41029</c:v>
                </c:pt>
                <c:pt idx="4">
                  <c:v>41034</c:v>
                </c:pt>
                <c:pt idx="5">
                  <c:v>41039</c:v>
                </c:pt>
                <c:pt idx="6">
                  <c:v>41044</c:v>
                </c:pt>
                <c:pt idx="7">
                  <c:v>41049</c:v>
                </c:pt>
                <c:pt idx="8">
                  <c:v>41054</c:v>
                </c:pt>
              </c:numCache>
            </c:numRef>
          </c:cat>
          <c:val>
            <c:numRef>
              <c:f>Sheet6!$N$135:$V$135</c:f>
              <c:numCache>
                <c:formatCode>0%</c:formatCode>
                <c:ptCount val="9"/>
                <c:pt idx="0">
                  <c:v>0</c:v>
                </c:pt>
                <c:pt idx="1">
                  <c:v>0</c:v>
                </c:pt>
                <c:pt idx="2">
                  <c:v>0</c:v>
                </c:pt>
                <c:pt idx="3">
                  <c:v>0</c:v>
                </c:pt>
                <c:pt idx="4">
                  <c:v>0.2</c:v>
                </c:pt>
                <c:pt idx="5">
                  <c:v>0.66666666666666663</c:v>
                </c:pt>
                <c:pt idx="6">
                  <c:v>6.6666666666666666E-2</c:v>
                </c:pt>
                <c:pt idx="7">
                  <c:v>6.6666666666666666E-2</c:v>
                </c:pt>
                <c:pt idx="8">
                  <c:v>0</c:v>
                </c:pt>
              </c:numCache>
            </c:numRef>
          </c:val>
        </c:ser>
        <c:marker val="1"/>
        <c:axId val="57478528"/>
        <c:axId val="57492608"/>
      </c:lineChart>
      <c:dateAx>
        <c:axId val="57478528"/>
        <c:scaling>
          <c:orientation val="minMax"/>
        </c:scaling>
        <c:axPos val="b"/>
        <c:majorGridlines/>
        <c:numFmt formatCode="d\-mmm" sourceLinked="1"/>
        <c:tickLblPos val="nextTo"/>
        <c:crossAx val="57492608"/>
        <c:crosses val="autoZero"/>
        <c:auto val="1"/>
        <c:lblOffset val="100"/>
      </c:dateAx>
      <c:valAx>
        <c:axId val="57492608"/>
        <c:scaling>
          <c:orientation val="minMax"/>
        </c:scaling>
        <c:axPos val="l"/>
        <c:majorGridlines/>
        <c:numFmt formatCode="0%" sourceLinked="1"/>
        <c:tickLblPos val="nextTo"/>
        <c:crossAx val="57478528"/>
        <c:crosses val="autoZero"/>
        <c:crossBetween val="between"/>
      </c:valAx>
    </c:plotArea>
    <c:legend>
      <c:legendPos val="r"/>
    </c:legend>
    <c:plotVisOnly val="1"/>
  </c:chart>
  <c:printSettings>
    <c:headerFooter/>
    <c:pageMargins b="0.75000000000001066" l="0.70000000000000062" r="0.70000000000000062" t="0.750000000000010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Sheet6!$M$164</c:f>
              <c:strCache>
                <c:ptCount val="1"/>
                <c:pt idx="0">
                  <c:v>Semipalmated Plover</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Sheet6!$N$164:$V$164</c:f>
              <c:numCache>
                <c:formatCode>0%</c:formatCode>
                <c:ptCount val="9"/>
              </c:numCache>
            </c:numRef>
          </c:val>
        </c:ser>
        <c:ser>
          <c:idx val="1"/>
          <c:order val="1"/>
          <c:tx>
            <c:strRef>
              <c:f>Sheet6!$M$165</c:f>
              <c:strCache>
                <c:ptCount val="1"/>
                <c:pt idx="0">
                  <c:v>Pacific Golden Plover</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Sheet6!$N$165:$V$165</c:f>
              <c:numCache>
                <c:formatCode>0%</c:formatCode>
                <c:ptCount val="9"/>
              </c:numCache>
            </c:numRef>
          </c:val>
        </c:ser>
        <c:ser>
          <c:idx val="2"/>
          <c:order val="2"/>
          <c:tx>
            <c:strRef>
              <c:f>Sheet6!$M$166</c:f>
              <c:strCache>
                <c:ptCount val="1"/>
                <c:pt idx="0">
                  <c:v>Black-bellied Plover</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Sheet6!$N$166:$V$166</c:f>
              <c:numCache>
                <c:formatCode>0%</c:formatCode>
                <c:ptCount val="9"/>
              </c:numCache>
            </c:numRef>
          </c:val>
        </c:ser>
        <c:ser>
          <c:idx val="3"/>
          <c:order val="3"/>
          <c:tx>
            <c:strRef>
              <c:f>Sheet6!$M$167</c:f>
              <c:strCache>
                <c:ptCount val="1"/>
                <c:pt idx="0">
                  <c:v>Yellowlegs sp.</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Sheet6!$N$167:$V$167</c:f>
              <c:numCache>
                <c:formatCode>0%</c:formatCode>
                <c:ptCount val="9"/>
              </c:numCache>
            </c:numRef>
          </c:val>
        </c:ser>
        <c:ser>
          <c:idx val="4"/>
          <c:order val="4"/>
          <c:tx>
            <c:strRef>
              <c:f>Sheet6!$M$168</c:f>
              <c:strCache>
                <c:ptCount val="1"/>
                <c:pt idx="0">
                  <c:v>Whimbrel</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Sheet6!$N$168:$V$168</c:f>
              <c:numCache>
                <c:formatCode>0%</c:formatCode>
                <c:ptCount val="9"/>
              </c:numCache>
            </c:numRef>
          </c:val>
        </c:ser>
        <c:ser>
          <c:idx val="5"/>
          <c:order val="5"/>
          <c:tx>
            <c:strRef>
              <c:f>Sheet6!$M$169</c:f>
              <c:strCache>
                <c:ptCount val="1"/>
                <c:pt idx="0">
                  <c:v>Wandering Tattler</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Sheet6!$N$169:$V$169</c:f>
              <c:numCache>
                <c:formatCode>0%</c:formatCode>
                <c:ptCount val="9"/>
              </c:numCache>
            </c:numRef>
          </c:val>
        </c:ser>
        <c:ser>
          <c:idx val="6"/>
          <c:order val="6"/>
          <c:tx>
            <c:strRef>
              <c:f>Sheet6!$M$170</c:f>
              <c:strCache>
                <c:ptCount val="1"/>
                <c:pt idx="0">
                  <c:v>LESA/WESA/SESA/DUNL</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Sheet6!$N$170:$V$170</c:f>
              <c:numCache>
                <c:formatCode>0%</c:formatCode>
                <c:ptCount val="9"/>
              </c:numCache>
            </c:numRef>
          </c:val>
        </c:ser>
        <c:ser>
          <c:idx val="7"/>
          <c:order val="7"/>
          <c:tx>
            <c:strRef>
              <c:f>Sheet6!$M$171</c:f>
              <c:strCache>
                <c:ptCount val="1"/>
                <c:pt idx="0">
                  <c:v>Rock Sandpiper</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Sheet6!$N$171:$V$171</c:f>
              <c:numCache>
                <c:formatCode>0%</c:formatCode>
                <c:ptCount val="9"/>
              </c:numCache>
            </c:numRef>
          </c:val>
        </c:ser>
        <c:ser>
          <c:idx val="8"/>
          <c:order val="8"/>
          <c:tx>
            <c:strRef>
              <c:f>Sheet6!$M$172</c:f>
              <c:strCache>
                <c:ptCount val="1"/>
                <c:pt idx="0">
                  <c:v>Dowitcher sp.</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Sheet6!$N$172:$V$172</c:f>
              <c:numCache>
                <c:formatCode>0%</c:formatCode>
                <c:ptCount val="9"/>
              </c:numCache>
            </c:numRef>
          </c:val>
        </c:ser>
        <c:ser>
          <c:idx val="9"/>
          <c:order val="9"/>
          <c:tx>
            <c:strRef>
              <c:f>Sheet6!$M$173</c:f>
              <c:strCache>
                <c:ptCount val="1"/>
                <c:pt idx="0">
                  <c:v>Red-necked Phalarope</c:v>
                </c:pt>
              </c:strCache>
            </c:strRef>
          </c:tx>
          <c:marker>
            <c:symbol val="none"/>
          </c:marker>
          <c:cat>
            <c:numRef>
              <c:f>Sheet6!$N$163:$V$163</c:f>
              <c:numCache>
                <c:formatCode>d\-mmm</c:formatCode>
                <c:ptCount val="9"/>
                <c:pt idx="0">
                  <c:v>41015</c:v>
                </c:pt>
                <c:pt idx="1">
                  <c:v>41020</c:v>
                </c:pt>
                <c:pt idx="2">
                  <c:v>41025</c:v>
                </c:pt>
                <c:pt idx="3">
                  <c:v>41030</c:v>
                </c:pt>
                <c:pt idx="4">
                  <c:v>41035</c:v>
                </c:pt>
                <c:pt idx="5">
                  <c:v>41040</c:v>
                </c:pt>
                <c:pt idx="6">
                  <c:v>41045</c:v>
                </c:pt>
                <c:pt idx="7">
                  <c:v>41050</c:v>
                </c:pt>
                <c:pt idx="8">
                  <c:v>41055</c:v>
                </c:pt>
              </c:numCache>
            </c:numRef>
          </c:cat>
          <c:val>
            <c:numRef>
              <c:f>Sheet6!$N$173:$V$173</c:f>
              <c:numCache>
                <c:formatCode>0%</c:formatCode>
                <c:ptCount val="9"/>
              </c:numCache>
            </c:numRef>
          </c:val>
        </c:ser>
        <c:marker val="1"/>
        <c:axId val="57556992"/>
        <c:axId val="57558528"/>
      </c:lineChart>
      <c:dateAx>
        <c:axId val="57556992"/>
        <c:scaling>
          <c:orientation val="minMax"/>
        </c:scaling>
        <c:axPos val="b"/>
        <c:majorGridlines/>
        <c:numFmt formatCode="d\-mmm" sourceLinked="1"/>
        <c:tickLblPos val="nextTo"/>
        <c:crossAx val="57558528"/>
        <c:crosses val="autoZero"/>
        <c:auto val="1"/>
        <c:lblOffset val="100"/>
      </c:dateAx>
      <c:valAx>
        <c:axId val="57558528"/>
        <c:scaling>
          <c:orientation val="minMax"/>
        </c:scaling>
        <c:axPos val="l"/>
        <c:majorGridlines/>
        <c:numFmt formatCode="0%" sourceLinked="1"/>
        <c:tickLblPos val="nextTo"/>
        <c:crossAx val="57556992"/>
        <c:crosses val="autoZero"/>
        <c:crossBetween val="between"/>
      </c:valAx>
    </c:plotArea>
    <c:legend>
      <c:legendPos val="r"/>
    </c:legend>
    <c:plotVisOnly val="1"/>
  </c:chart>
  <c:printSettings>
    <c:headerFooter/>
    <c:pageMargins b="0.75000000000001055" l="0.70000000000000062" r="0.70000000000000062" t="0.750000000000010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Sheet6!$AL$42</c:f>
              <c:strCache>
                <c:ptCount val="1"/>
                <c:pt idx="0">
                  <c:v>Western Sandpiper</c:v>
                </c:pt>
              </c:strCache>
            </c:strRef>
          </c:tx>
          <c:cat>
            <c:numRef>
              <c:f>Sheet6!$AM$41:$AU$41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Sheet6!$AM$42:$AU$42</c:f>
              <c:numCache>
                <c:formatCode>0%</c:formatCode>
                <c:ptCount val="9"/>
                <c:pt idx="0">
                  <c:v>0</c:v>
                </c:pt>
                <c:pt idx="1">
                  <c:v>0</c:v>
                </c:pt>
                <c:pt idx="2">
                  <c:v>0</c:v>
                </c:pt>
                <c:pt idx="3">
                  <c:v>6.9618320610687024E-3</c:v>
                </c:pt>
                <c:pt idx="4">
                  <c:v>0.1902290076335878</c:v>
                </c:pt>
                <c:pt idx="5">
                  <c:v>0.40445801526717556</c:v>
                </c:pt>
                <c:pt idx="6">
                  <c:v>0.36812213740458016</c:v>
                </c:pt>
                <c:pt idx="7">
                  <c:v>2.9129770992366411E-2</c:v>
                </c:pt>
                <c:pt idx="8">
                  <c:v>1.0992366412213741E-3</c:v>
                </c:pt>
              </c:numCache>
            </c:numRef>
          </c:val>
        </c:ser>
        <c:ser>
          <c:idx val="1"/>
          <c:order val="1"/>
          <c:tx>
            <c:strRef>
              <c:f>Sheet6!$AL$43</c:f>
              <c:strCache>
                <c:ptCount val="1"/>
                <c:pt idx="0">
                  <c:v>Least Sandpiper</c:v>
                </c:pt>
              </c:strCache>
            </c:strRef>
          </c:tx>
          <c:cat>
            <c:numRef>
              <c:f>Sheet6!$AM$41:$AU$41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Sheet6!$AM$43:$AU$43</c:f>
              <c:numCache>
                <c:formatCode>0%</c:formatCode>
                <c:ptCount val="9"/>
                <c:pt idx="0">
                  <c:v>0</c:v>
                </c:pt>
                <c:pt idx="1">
                  <c:v>0</c:v>
                </c:pt>
                <c:pt idx="2">
                  <c:v>1.9417475728155338E-2</c:v>
                </c:pt>
                <c:pt idx="3">
                  <c:v>8.7378640776699032E-2</c:v>
                </c:pt>
                <c:pt idx="4">
                  <c:v>8.7378640776699032E-2</c:v>
                </c:pt>
                <c:pt idx="5">
                  <c:v>0.4854368932038835</c:v>
                </c:pt>
                <c:pt idx="6">
                  <c:v>0.29126213592233008</c:v>
                </c:pt>
                <c:pt idx="7">
                  <c:v>1.9417475728155338E-2</c:v>
                </c:pt>
                <c:pt idx="8">
                  <c:v>9.7087378640776691E-3</c:v>
                </c:pt>
              </c:numCache>
            </c:numRef>
          </c:val>
        </c:ser>
        <c:ser>
          <c:idx val="2"/>
          <c:order val="2"/>
          <c:tx>
            <c:strRef>
              <c:f>Sheet6!$AL$44</c:f>
              <c:strCache>
                <c:ptCount val="1"/>
                <c:pt idx="0">
                  <c:v>Semipalmated Sandpiper</c:v>
                </c:pt>
              </c:strCache>
            </c:strRef>
          </c:tx>
          <c:cat>
            <c:numRef>
              <c:f>Sheet6!$AM$41:$AU$41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Sheet6!$AM$44:$AU$44</c:f>
              <c:numCache>
                <c:formatCode>0%</c:formatCode>
                <c:ptCount val="9"/>
                <c:pt idx="0">
                  <c:v>0</c:v>
                </c:pt>
                <c:pt idx="1">
                  <c:v>0</c:v>
                </c:pt>
                <c:pt idx="2">
                  <c:v>0</c:v>
                </c:pt>
                <c:pt idx="3">
                  <c:v>0</c:v>
                </c:pt>
                <c:pt idx="4">
                  <c:v>0</c:v>
                </c:pt>
                <c:pt idx="5">
                  <c:v>0</c:v>
                </c:pt>
                <c:pt idx="6">
                  <c:v>0.73529411764705888</c:v>
                </c:pt>
                <c:pt idx="7">
                  <c:v>0.23529411764705882</c:v>
                </c:pt>
                <c:pt idx="8">
                  <c:v>2.9411764705882353E-2</c:v>
                </c:pt>
              </c:numCache>
            </c:numRef>
          </c:val>
        </c:ser>
        <c:ser>
          <c:idx val="3"/>
          <c:order val="3"/>
          <c:tx>
            <c:strRef>
              <c:f>Sheet6!$AL$45</c:f>
              <c:strCache>
                <c:ptCount val="1"/>
                <c:pt idx="0">
                  <c:v>LESA/WESA/SESA</c:v>
                </c:pt>
              </c:strCache>
            </c:strRef>
          </c:tx>
          <c:cat>
            <c:numRef>
              <c:f>Sheet6!$AM$41:$AU$41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Sheet6!$AM$45:$AU$45</c:f>
              <c:numCache>
                <c:formatCode>0%</c:formatCode>
                <c:ptCount val="9"/>
                <c:pt idx="0">
                  <c:v>0</c:v>
                </c:pt>
                <c:pt idx="1">
                  <c:v>0</c:v>
                </c:pt>
                <c:pt idx="2">
                  <c:v>0</c:v>
                </c:pt>
                <c:pt idx="3">
                  <c:v>2.132701421800948E-2</c:v>
                </c:pt>
                <c:pt idx="4">
                  <c:v>7.8199052132701424E-2</c:v>
                </c:pt>
                <c:pt idx="5">
                  <c:v>0.84715639810426535</c:v>
                </c:pt>
                <c:pt idx="6">
                  <c:v>5.3317535545023699E-2</c:v>
                </c:pt>
                <c:pt idx="7">
                  <c:v>0</c:v>
                </c:pt>
                <c:pt idx="8">
                  <c:v>0</c:v>
                </c:pt>
              </c:numCache>
            </c:numRef>
          </c:val>
        </c:ser>
        <c:ser>
          <c:idx val="4"/>
          <c:order val="4"/>
          <c:tx>
            <c:strRef>
              <c:f>Sheet6!$AL$46</c:f>
              <c:strCache>
                <c:ptCount val="1"/>
                <c:pt idx="0">
                  <c:v>Dunlin</c:v>
                </c:pt>
              </c:strCache>
            </c:strRef>
          </c:tx>
          <c:cat>
            <c:numRef>
              <c:f>Sheet6!$AM$41:$AU$41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Sheet6!$AM$46:$AU$46</c:f>
              <c:numCache>
                <c:formatCode>0%</c:formatCode>
                <c:ptCount val="9"/>
                <c:pt idx="0">
                  <c:v>0</c:v>
                </c:pt>
                <c:pt idx="1">
                  <c:v>0</c:v>
                </c:pt>
                <c:pt idx="2">
                  <c:v>4.1493775933609959E-3</c:v>
                </c:pt>
                <c:pt idx="3">
                  <c:v>2.3236514522821577E-2</c:v>
                </c:pt>
                <c:pt idx="4">
                  <c:v>0.21327800829875518</c:v>
                </c:pt>
                <c:pt idx="5">
                  <c:v>0.54273858921161822</c:v>
                </c:pt>
                <c:pt idx="6">
                  <c:v>0.16016597510373445</c:v>
                </c:pt>
                <c:pt idx="7">
                  <c:v>3.5684647302904562E-2</c:v>
                </c:pt>
                <c:pt idx="8">
                  <c:v>2.0746887966804978E-2</c:v>
                </c:pt>
              </c:numCache>
            </c:numRef>
          </c:val>
        </c:ser>
        <c:ser>
          <c:idx val="5"/>
          <c:order val="5"/>
          <c:tx>
            <c:strRef>
              <c:f>Sheet6!$AL$47</c:f>
              <c:strCache>
                <c:ptCount val="1"/>
                <c:pt idx="0">
                  <c:v>Dowitcher sp.</c:v>
                </c:pt>
              </c:strCache>
            </c:strRef>
          </c:tx>
          <c:cat>
            <c:numRef>
              <c:f>Sheet6!$AM$41:$AU$41</c:f>
              <c:numCache>
                <c:formatCode>d\-mmm</c:formatCode>
                <c:ptCount val="9"/>
                <c:pt idx="0">
                  <c:v>41013</c:v>
                </c:pt>
                <c:pt idx="1">
                  <c:v>41018</c:v>
                </c:pt>
                <c:pt idx="2">
                  <c:v>41023</c:v>
                </c:pt>
                <c:pt idx="3">
                  <c:v>41028</c:v>
                </c:pt>
                <c:pt idx="4">
                  <c:v>41033</c:v>
                </c:pt>
                <c:pt idx="5">
                  <c:v>41038</c:v>
                </c:pt>
                <c:pt idx="6">
                  <c:v>41043</c:v>
                </c:pt>
                <c:pt idx="7">
                  <c:v>41048</c:v>
                </c:pt>
                <c:pt idx="8">
                  <c:v>41053</c:v>
                </c:pt>
              </c:numCache>
            </c:numRef>
          </c:cat>
          <c:val>
            <c:numRef>
              <c:f>Sheet6!$AM$47:$AU$47</c:f>
              <c:numCache>
                <c:formatCode>0%</c:formatCode>
                <c:ptCount val="9"/>
                <c:pt idx="0">
                  <c:v>0</c:v>
                </c:pt>
                <c:pt idx="1">
                  <c:v>0</c:v>
                </c:pt>
                <c:pt idx="2">
                  <c:v>0</c:v>
                </c:pt>
                <c:pt idx="3">
                  <c:v>6.5359477124183009E-3</c:v>
                </c:pt>
                <c:pt idx="4">
                  <c:v>0.52287581699346408</c:v>
                </c:pt>
                <c:pt idx="5">
                  <c:v>0.15032679738562091</c:v>
                </c:pt>
                <c:pt idx="6">
                  <c:v>0.20915032679738563</c:v>
                </c:pt>
                <c:pt idx="7">
                  <c:v>0.10457516339869281</c:v>
                </c:pt>
                <c:pt idx="8">
                  <c:v>6.5359477124183009E-3</c:v>
                </c:pt>
              </c:numCache>
            </c:numRef>
          </c:val>
        </c:ser>
        <c:marker val="1"/>
        <c:axId val="57614336"/>
        <c:axId val="57615872"/>
      </c:lineChart>
      <c:dateAx>
        <c:axId val="57614336"/>
        <c:scaling>
          <c:orientation val="minMax"/>
        </c:scaling>
        <c:axPos val="b"/>
        <c:majorGridlines/>
        <c:numFmt formatCode="d\-mmm" sourceLinked="1"/>
        <c:tickLblPos val="nextTo"/>
        <c:crossAx val="57615872"/>
        <c:crosses val="autoZero"/>
        <c:auto val="1"/>
        <c:lblOffset val="100"/>
        <c:majorUnit val="5"/>
        <c:majorTimeUnit val="days"/>
      </c:dateAx>
      <c:valAx>
        <c:axId val="57615872"/>
        <c:scaling>
          <c:orientation val="minMax"/>
        </c:scaling>
        <c:axPos val="l"/>
        <c:majorGridlines/>
        <c:numFmt formatCode="0%" sourceLinked="1"/>
        <c:tickLblPos val="nextTo"/>
        <c:crossAx val="57614336"/>
        <c:crosses val="autoZero"/>
        <c:crossBetween val="between"/>
      </c:valAx>
    </c:plotArea>
    <c:legend>
      <c:legendPos val="r"/>
    </c:legend>
    <c:plotVisOnly val="1"/>
  </c:chart>
  <c:printSettings>
    <c:headerFooter/>
    <c:pageMargins b="0.75000000000000977" l="0.70000000000000062" r="0.70000000000000062" t="0.750000000000009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Sheet6!$M$8</c:f>
              <c:strCache>
                <c:ptCount val="1"/>
                <c:pt idx="0">
                  <c:v>Semipalmated Plover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Sheet6!$N$8:$V$8</c:f>
              <c:numCache>
                <c:formatCode>0%</c:formatCode>
                <c:ptCount val="9"/>
                <c:pt idx="0">
                  <c:v>0</c:v>
                </c:pt>
                <c:pt idx="1">
                  <c:v>0</c:v>
                </c:pt>
                <c:pt idx="2">
                  <c:v>0</c:v>
                </c:pt>
                <c:pt idx="3">
                  <c:v>0</c:v>
                </c:pt>
                <c:pt idx="4">
                  <c:v>0</c:v>
                </c:pt>
                <c:pt idx="5">
                  <c:v>0.15217391304347827</c:v>
                </c:pt>
                <c:pt idx="6">
                  <c:v>0.39130434782608697</c:v>
                </c:pt>
                <c:pt idx="7">
                  <c:v>0.15217391304347827</c:v>
                </c:pt>
                <c:pt idx="8">
                  <c:v>0.30434782608695654</c:v>
                </c:pt>
              </c:numCache>
            </c:numRef>
          </c:val>
        </c:ser>
        <c:ser>
          <c:idx val="1"/>
          <c:order val="1"/>
          <c:tx>
            <c:strRef>
              <c:f>Sheet6!$M$9</c:f>
              <c:strCache>
                <c:ptCount val="1"/>
                <c:pt idx="0">
                  <c:v>American Golden-Plover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Sheet6!$N$9:$V$9</c:f>
              <c:numCache>
                <c:formatCode>0%</c:formatCode>
                <c:ptCount val="9"/>
                <c:pt idx="0">
                  <c:v>0</c:v>
                </c:pt>
                <c:pt idx="1">
                  <c:v>0</c:v>
                </c:pt>
                <c:pt idx="2">
                  <c:v>0</c:v>
                </c:pt>
                <c:pt idx="3">
                  <c:v>0</c:v>
                </c:pt>
                <c:pt idx="4">
                  <c:v>0</c:v>
                </c:pt>
                <c:pt idx="5">
                  <c:v>0</c:v>
                </c:pt>
                <c:pt idx="6">
                  <c:v>0</c:v>
                </c:pt>
                <c:pt idx="7">
                  <c:v>1</c:v>
                </c:pt>
                <c:pt idx="8">
                  <c:v>0</c:v>
                </c:pt>
              </c:numCache>
            </c:numRef>
          </c:val>
        </c:ser>
        <c:ser>
          <c:idx val="2"/>
          <c:order val="2"/>
          <c:tx>
            <c:strRef>
              <c:f>Sheet6!$M$10</c:f>
              <c:strCache>
                <c:ptCount val="1"/>
                <c:pt idx="0">
                  <c:v>Pacific Golden Plover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Sheet6!$N$10:$V$10</c:f>
              <c:numCache>
                <c:formatCode>0%</c:formatCode>
                <c:ptCount val="9"/>
                <c:pt idx="0">
                  <c:v>0</c:v>
                </c:pt>
                <c:pt idx="1">
                  <c:v>0</c:v>
                </c:pt>
                <c:pt idx="2">
                  <c:v>3.125E-2</c:v>
                </c:pt>
                <c:pt idx="3">
                  <c:v>2.0833333333333332E-2</c:v>
                </c:pt>
                <c:pt idx="4">
                  <c:v>0.14583333333333334</c:v>
                </c:pt>
                <c:pt idx="5">
                  <c:v>0.39583333333333331</c:v>
                </c:pt>
                <c:pt idx="6">
                  <c:v>0.26041666666666669</c:v>
                </c:pt>
                <c:pt idx="7">
                  <c:v>0.14583333333333334</c:v>
                </c:pt>
                <c:pt idx="8">
                  <c:v>0</c:v>
                </c:pt>
              </c:numCache>
            </c:numRef>
          </c:val>
        </c:ser>
        <c:ser>
          <c:idx val="3"/>
          <c:order val="3"/>
          <c:tx>
            <c:strRef>
              <c:f>Sheet6!$M$11</c:f>
              <c:strCache>
                <c:ptCount val="1"/>
                <c:pt idx="0">
                  <c:v>Black-bellied Plover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Sheet6!$N$11:$V$11</c:f>
              <c:numCache>
                <c:formatCode>0%</c:formatCode>
                <c:ptCount val="9"/>
                <c:pt idx="0">
                  <c:v>0</c:v>
                </c:pt>
                <c:pt idx="1">
                  <c:v>0</c:v>
                </c:pt>
                <c:pt idx="2">
                  <c:v>7.2398190045248875E-2</c:v>
                </c:pt>
                <c:pt idx="3">
                  <c:v>9.5022624434389136E-2</c:v>
                </c:pt>
                <c:pt idx="4">
                  <c:v>0.23529411764705882</c:v>
                </c:pt>
                <c:pt idx="5">
                  <c:v>0.42986425339366519</c:v>
                </c:pt>
                <c:pt idx="6">
                  <c:v>1.8099547511312219E-2</c:v>
                </c:pt>
                <c:pt idx="7">
                  <c:v>6.7873303167420809E-2</c:v>
                </c:pt>
                <c:pt idx="8">
                  <c:v>8.1447963800904979E-2</c:v>
                </c:pt>
              </c:numCache>
            </c:numRef>
          </c:val>
        </c:ser>
        <c:ser>
          <c:idx val="4"/>
          <c:order val="4"/>
          <c:tx>
            <c:strRef>
              <c:f>Sheet6!$M$12</c:f>
              <c:strCache>
                <c:ptCount val="1"/>
                <c:pt idx="0">
                  <c:v>Greater Yellowlegs</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Sheet6!$N$12:$V$12</c:f>
              <c:numCache>
                <c:formatCode>0%</c:formatCode>
                <c:ptCount val="9"/>
                <c:pt idx="0">
                  <c:v>1.1111111111111112E-2</c:v>
                </c:pt>
                <c:pt idx="1">
                  <c:v>0.12222222222222222</c:v>
                </c:pt>
                <c:pt idx="2">
                  <c:v>0.26666666666666666</c:v>
                </c:pt>
                <c:pt idx="3">
                  <c:v>0.3</c:v>
                </c:pt>
                <c:pt idx="4">
                  <c:v>8.8888888888888892E-2</c:v>
                </c:pt>
                <c:pt idx="5">
                  <c:v>8.8888888888888892E-2</c:v>
                </c:pt>
                <c:pt idx="6">
                  <c:v>2.2222222222222223E-2</c:v>
                </c:pt>
                <c:pt idx="7">
                  <c:v>3.3333333333333333E-2</c:v>
                </c:pt>
                <c:pt idx="8">
                  <c:v>6.6666666666666666E-2</c:v>
                </c:pt>
              </c:numCache>
            </c:numRef>
          </c:val>
        </c:ser>
        <c:ser>
          <c:idx val="5"/>
          <c:order val="5"/>
          <c:tx>
            <c:strRef>
              <c:f>Sheet6!$M$13</c:f>
              <c:strCache>
                <c:ptCount val="1"/>
                <c:pt idx="0">
                  <c:v>Whimbrel</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Sheet6!$N$13:$V$13</c:f>
              <c:numCache>
                <c:formatCode>0%</c:formatCode>
                <c:ptCount val="9"/>
                <c:pt idx="0">
                  <c:v>0</c:v>
                </c:pt>
                <c:pt idx="1">
                  <c:v>0</c:v>
                </c:pt>
                <c:pt idx="2">
                  <c:v>0</c:v>
                </c:pt>
                <c:pt idx="3">
                  <c:v>0</c:v>
                </c:pt>
                <c:pt idx="4">
                  <c:v>0.18461538461538463</c:v>
                </c:pt>
                <c:pt idx="5">
                  <c:v>4.6153846153846156E-2</c:v>
                </c:pt>
                <c:pt idx="6">
                  <c:v>0.16923076923076924</c:v>
                </c:pt>
                <c:pt idx="7">
                  <c:v>0.18461538461538463</c:v>
                </c:pt>
                <c:pt idx="8">
                  <c:v>0.41538461538461541</c:v>
                </c:pt>
              </c:numCache>
            </c:numRef>
          </c:val>
        </c:ser>
        <c:ser>
          <c:idx val="6"/>
          <c:order val="6"/>
          <c:tx>
            <c:strRef>
              <c:f>Sheet6!$M$14</c:f>
              <c:strCache>
                <c:ptCount val="1"/>
                <c:pt idx="0">
                  <c:v>Wandering Tattler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Sheet6!$N$14:$V$14</c:f>
              <c:numCache>
                <c:formatCode>0%</c:formatCode>
                <c:ptCount val="9"/>
                <c:pt idx="0">
                  <c:v>0</c:v>
                </c:pt>
                <c:pt idx="1">
                  <c:v>0</c:v>
                </c:pt>
                <c:pt idx="2">
                  <c:v>0</c:v>
                </c:pt>
                <c:pt idx="3">
                  <c:v>0</c:v>
                </c:pt>
                <c:pt idx="4">
                  <c:v>0</c:v>
                </c:pt>
                <c:pt idx="5">
                  <c:v>1.6129032258064516E-2</c:v>
                </c:pt>
                <c:pt idx="6">
                  <c:v>0.40322580645161288</c:v>
                </c:pt>
                <c:pt idx="7">
                  <c:v>0.58064516129032262</c:v>
                </c:pt>
                <c:pt idx="8">
                  <c:v>0</c:v>
                </c:pt>
              </c:numCache>
            </c:numRef>
          </c:val>
        </c:ser>
        <c:ser>
          <c:idx val="7"/>
          <c:order val="7"/>
          <c:tx>
            <c:strRef>
              <c:f>Sheet6!$M$15</c:f>
              <c:strCache>
                <c:ptCount val="1"/>
                <c:pt idx="0">
                  <c:v>Surfbird </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Sheet6!$N$15:$V$15</c:f>
              <c:numCache>
                <c:formatCode>0%</c:formatCode>
                <c:ptCount val="9"/>
                <c:pt idx="0">
                  <c:v>0</c:v>
                </c:pt>
                <c:pt idx="1">
                  <c:v>0</c:v>
                </c:pt>
                <c:pt idx="2">
                  <c:v>0</c:v>
                </c:pt>
                <c:pt idx="3">
                  <c:v>0</c:v>
                </c:pt>
                <c:pt idx="4">
                  <c:v>0</c:v>
                </c:pt>
                <c:pt idx="5">
                  <c:v>2.9411764705882353E-2</c:v>
                </c:pt>
                <c:pt idx="6">
                  <c:v>0.22058823529411764</c:v>
                </c:pt>
                <c:pt idx="7">
                  <c:v>0.27406417112299464</c:v>
                </c:pt>
                <c:pt idx="8">
                  <c:v>0.47593582887700536</c:v>
                </c:pt>
              </c:numCache>
            </c:numRef>
          </c:val>
        </c:ser>
        <c:ser>
          <c:idx val="8"/>
          <c:order val="8"/>
          <c:tx>
            <c:strRef>
              <c:f>Sheet6!$M$16</c:f>
              <c:strCache>
                <c:ptCount val="1"/>
                <c:pt idx="0">
                  <c:v>Black Turnstone </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Sheet6!$N$16:$V$16</c:f>
              <c:numCache>
                <c:formatCode>0%</c:formatCode>
                <c:ptCount val="9"/>
                <c:pt idx="0">
                  <c:v>0</c:v>
                </c:pt>
                <c:pt idx="1">
                  <c:v>0</c:v>
                </c:pt>
                <c:pt idx="2">
                  <c:v>0</c:v>
                </c:pt>
                <c:pt idx="3">
                  <c:v>0</c:v>
                </c:pt>
                <c:pt idx="4">
                  <c:v>0</c:v>
                </c:pt>
                <c:pt idx="5">
                  <c:v>9.5238095238095233E-2</c:v>
                </c:pt>
                <c:pt idx="6">
                  <c:v>0.19047619047619047</c:v>
                </c:pt>
                <c:pt idx="7">
                  <c:v>0.38095238095238093</c:v>
                </c:pt>
                <c:pt idx="8">
                  <c:v>0.33333333333333331</c:v>
                </c:pt>
              </c:numCache>
            </c:numRef>
          </c:val>
        </c:ser>
        <c:marker val="1"/>
        <c:axId val="57650560"/>
        <c:axId val="57668736"/>
      </c:lineChart>
      <c:dateAx>
        <c:axId val="57650560"/>
        <c:scaling>
          <c:orientation val="minMax"/>
        </c:scaling>
        <c:axPos val="b"/>
        <c:majorGridlines/>
        <c:numFmt formatCode="d\-mmm" sourceLinked="1"/>
        <c:tickLblPos val="nextTo"/>
        <c:crossAx val="57668736"/>
        <c:crosses val="autoZero"/>
        <c:auto val="1"/>
        <c:lblOffset val="100"/>
      </c:dateAx>
      <c:valAx>
        <c:axId val="57668736"/>
        <c:scaling>
          <c:orientation val="minMax"/>
        </c:scaling>
        <c:axPos val="l"/>
        <c:majorGridlines/>
        <c:numFmt formatCode="0%" sourceLinked="1"/>
        <c:tickLblPos val="nextTo"/>
        <c:crossAx val="57650560"/>
        <c:crosses val="autoZero"/>
        <c:crossBetween val="between"/>
      </c:valAx>
    </c:plotArea>
    <c:legend>
      <c:legendPos val="r"/>
    </c:legend>
    <c:plotVisOnly val="1"/>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Sheet6!$M$17</c:f>
              <c:strCache>
                <c:ptCount val="1"/>
                <c:pt idx="0">
                  <c:v>Western Sandpiper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Sheet6!$N$17:$V$17</c:f>
              <c:numCache>
                <c:formatCode>0%</c:formatCode>
                <c:ptCount val="9"/>
                <c:pt idx="0">
                  <c:v>0</c:v>
                </c:pt>
                <c:pt idx="1">
                  <c:v>0</c:v>
                </c:pt>
                <c:pt idx="2">
                  <c:v>0</c:v>
                </c:pt>
                <c:pt idx="3">
                  <c:v>0</c:v>
                </c:pt>
                <c:pt idx="4">
                  <c:v>1.2556504269211453E-4</c:v>
                </c:pt>
                <c:pt idx="5">
                  <c:v>1.3812154696132596E-2</c:v>
                </c:pt>
                <c:pt idx="6">
                  <c:v>0.65971873430436967</c:v>
                </c:pt>
                <c:pt idx="7">
                  <c:v>0.31755399296835762</c:v>
                </c:pt>
                <c:pt idx="8">
                  <c:v>8.7895529884480152E-3</c:v>
                </c:pt>
              </c:numCache>
            </c:numRef>
          </c:val>
        </c:ser>
        <c:ser>
          <c:idx val="1"/>
          <c:order val="1"/>
          <c:tx>
            <c:strRef>
              <c:f>Sheet6!$M$18</c:f>
              <c:strCache>
                <c:ptCount val="1"/>
                <c:pt idx="0">
                  <c:v>Least Sandpiper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Sheet6!$N$18:$V$18</c:f>
              <c:numCache>
                <c:formatCode>0%</c:formatCode>
                <c:ptCount val="9"/>
                <c:pt idx="0">
                  <c:v>0</c:v>
                </c:pt>
                <c:pt idx="1">
                  <c:v>0</c:v>
                </c:pt>
                <c:pt idx="2">
                  <c:v>0</c:v>
                </c:pt>
                <c:pt idx="3">
                  <c:v>0</c:v>
                </c:pt>
                <c:pt idx="4">
                  <c:v>0</c:v>
                </c:pt>
                <c:pt idx="5">
                  <c:v>0</c:v>
                </c:pt>
                <c:pt idx="6">
                  <c:v>0.375</c:v>
                </c:pt>
                <c:pt idx="7">
                  <c:v>0.140625</c:v>
                </c:pt>
                <c:pt idx="8">
                  <c:v>0.484375</c:v>
                </c:pt>
              </c:numCache>
            </c:numRef>
          </c:val>
        </c:ser>
        <c:ser>
          <c:idx val="2"/>
          <c:order val="2"/>
          <c:tx>
            <c:strRef>
              <c:f>Sheet6!$M$19</c:f>
              <c:strCache>
                <c:ptCount val="1"/>
                <c:pt idx="0">
                  <c:v>LESA/WESA/SESA</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Sheet6!$N$19:$V$19</c:f>
              <c:numCache>
                <c:formatCode>0%</c:formatCode>
                <c:ptCount val="9"/>
                <c:pt idx="0">
                  <c:v>0</c:v>
                </c:pt>
                <c:pt idx="1">
                  <c:v>0</c:v>
                </c:pt>
                <c:pt idx="2">
                  <c:v>0</c:v>
                </c:pt>
                <c:pt idx="3">
                  <c:v>1.8850141376060322E-4</c:v>
                </c:pt>
                <c:pt idx="4">
                  <c:v>0</c:v>
                </c:pt>
                <c:pt idx="5">
                  <c:v>1.055607917059378E-2</c:v>
                </c:pt>
                <c:pt idx="6">
                  <c:v>0.9549481621112158</c:v>
                </c:pt>
                <c:pt idx="7">
                  <c:v>2.2620169651272386E-2</c:v>
                </c:pt>
                <c:pt idx="8">
                  <c:v>1.1687087653157398E-2</c:v>
                </c:pt>
              </c:numCache>
            </c:numRef>
          </c:val>
        </c:ser>
        <c:ser>
          <c:idx val="3"/>
          <c:order val="3"/>
          <c:tx>
            <c:strRef>
              <c:f>Sheet6!$M$20</c:f>
              <c:strCache>
                <c:ptCount val="1"/>
                <c:pt idx="0">
                  <c:v>Pectoral Sandpiper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Sheet6!$N$20:$V$20</c:f>
              <c:numCache>
                <c:formatCode>0%</c:formatCode>
                <c:ptCount val="9"/>
                <c:pt idx="0">
                  <c:v>0</c:v>
                </c:pt>
                <c:pt idx="1">
                  <c:v>0</c:v>
                </c:pt>
                <c:pt idx="2">
                  <c:v>0</c:v>
                </c:pt>
                <c:pt idx="3">
                  <c:v>0</c:v>
                </c:pt>
                <c:pt idx="4">
                  <c:v>0</c:v>
                </c:pt>
                <c:pt idx="5">
                  <c:v>0</c:v>
                </c:pt>
                <c:pt idx="6">
                  <c:v>6.8493150684931503E-3</c:v>
                </c:pt>
                <c:pt idx="7">
                  <c:v>6.1643835616438353E-2</c:v>
                </c:pt>
                <c:pt idx="8">
                  <c:v>0.93150684931506844</c:v>
                </c:pt>
              </c:numCache>
            </c:numRef>
          </c:val>
        </c:ser>
        <c:ser>
          <c:idx val="4"/>
          <c:order val="4"/>
          <c:tx>
            <c:strRef>
              <c:f>Sheet6!$M$21</c:f>
              <c:strCache>
                <c:ptCount val="1"/>
                <c:pt idx="0">
                  <c:v>Dunlin</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Sheet6!$N$21:$V$21</c:f>
              <c:numCache>
                <c:formatCode>0%</c:formatCode>
                <c:ptCount val="9"/>
                <c:pt idx="0">
                  <c:v>0</c:v>
                </c:pt>
                <c:pt idx="1">
                  <c:v>0</c:v>
                </c:pt>
                <c:pt idx="2">
                  <c:v>4.2386185243328101E-2</c:v>
                </c:pt>
                <c:pt idx="3">
                  <c:v>1.5698587127158557E-3</c:v>
                </c:pt>
                <c:pt idx="4">
                  <c:v>5.4945054945054949E-3</c:v>
                </c:pt>
                <c:pt idx="5">
                  <c:v>3.2967032967032968E-2</c:v>
                </c:pt>
                <c:pt idx="6">
                  <c:v>0.65070643642072212</c:v>
                </c:pt>
                <c:pt idx="7">
                  <c:v>0.25706436420722134</c:v>
                </c:pt>
                <c:pt idx="8">
                  <c:v>9.8116169544740974E-3</c:v>
                </c:pt>
              </c:numCache>
            </c:numRef>
          </c:val>
        </c:ser>
        <c:ser>
          <c:idx val="5"/>
          <c:order val="5"/>
          <c:tx>
            <c:strRef>
              <c:f>Sheet6!$M$22</c:f>
              <c:strCache>
                <c:ptCount val="1"/>
                <c:pt idx="0">
                  <c:v>Short-billed Dowitcher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Sheet6!$N$22:$V$22</c:f>
              <c:numCache>
                <c:formatCode>0%</c:formatCode>
                <c:ptCount val="9"/>
                <c:pt idx="0">
                  <c:v>0</c:v>
                </c:pt>
                <c:pt idx="1">
                  <c:v>0</c:v>
                </c:pt>
                <c:pt idx="2">
                  <c:v>0</c:v>
                </c:pt>
                <c:pt idx="3">
                  <c:v>0</c:v>
                </c:pt>
                <c:pt idx="4">
                  <c:v>0</c:v>
                </c:pt>
                <c:pt idx="5">
                  <c:v>0</c:v>
                </c:pt>
                <c:pt idx="6">
                  <c:v>0.22222222222222221</c:v>
                </c:pt>
                <c:pt idx="7">
                  <c:v>0.77777777777777779</c:v>
                </c:pt>
                <c:pt idx="8">
                  <c:v>0</c:v>
                </c:pt>
              </c:numCache>
            </c:numRef>
          </c:val>
        </c:ser>
        <c:ser>
          <c:idx val="6"/>
          <c:order val="6"/>
          <c:tx>
            <c:strRef>
              <c:f>Sheet6!$M$23</c:f>
              <c:strCache>
                <c:ptCount val="1"/>
                <c:pt idx="0">
                  <c:v>Long-billed Dowitcher</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Sheet6!$N$23:$V$23</c:f>
              <c:numCache>
                <c:formatCode>0%</c:formatCode>
                <c:ptCount val="9"/>
                <c:pt idx="0">
                  <c:v>0</c:v>
                </c:pt>
                <c:pt idx="1">
                  <c:v>0</c:v>
                </c:pt>
                <c:pt idx="2">
                  <c:v>0</c:v>
                </c:pt>
                <c:pt idx="3">
                  <c:v>0</c:v>
                </c:pt>
                <c:pt idx="4">
                  <c:v>0</c:v>
                </c:pt>
                <c:pt idx="5">
                  <c:v>0</c:v>
                </c:pt>
                <c:pt idx="6">
                  <c:v>0.86363636363636365</c:v>
                </c:pt>
                <c:pt idx="7">
                  <c:v>0.13636363636363635</c:v>
                </c:pt>
                <c:pt idx="8">
                  <c:v>0</c:v>
                </c:pt>
              </c:numCache>
            </c:numRef>
          </c:val>
        </c:ser>
        <c:ser>
          <c:idx val="7"/>
          <c:order val="7"/>
          <c:tx>
            <c:strRef>
              <c:f>Sheet6!$M$24</c:f>
              <c:strCache>
                <c:ptCount val="1"/>
                <c:pt idx="0">
                  <c:v>Dowitcher sp.</c:v>
                </c:pt>
              </c:strCache>
            </c:strRef>
          </c:tx>
          <c:marker>
            <c:symbol val="none"/>
          </c:marker>
          <c:cat>
            <c:numRef>
              <c:f>Sheet6!$N$7:$V$7</c:f>
              <c:numCache>
                <c:formatCode>d\-mmm</c:formatCode>
                <c:ptCount val="9"/>
                <c:pt idx="0">
                  <c:v>41377</c:v>
                </c:pt>
                <c:pt idx="1">
                  <c:v>41382</c:v>
                </c:pt>
                <c:pt idx="2">
                  <c:v>41387</c:v>
                </c:pt>
                <c:pt idx="3">
                  <c:v>41392</c:v>
                </c:pt>
                <c:pt idx="4">
                  <c:v>41397</c:v>
                </c:pt>
                <c:pt idx="5">
                  <c:v>41402</c:v>
                </c:pt>
                <c:pt idx="6">
                  <c:v>41407</c:v>
                </c:pt>
                <c:pt idx="7">
                  <c:v>41412</c:v>
                </c:pt>
                <c:pt idx="8">
                  <c:v>41417</c:v>
                </c:pt>
              </c:numCache>
            </c:numRef>
          </c:cat>
          <c:val>
            <c:numRef>
              <c:f>Sheet6!$N$24:$V$24</c:f>
              <c:numCache>
                <c:formatCode>0%</c:formatCode>
                <c:ptCount val="9"/>
                <c:pt idx="0">
                  <c:v>0</c:v>
                </c:pt>
                <c:pt idx="1">
                  <c:v>0</c:v>
                </c:pt>
                <c:pt idx="2">
                  <c:v>0</c:v>
                </c:pt>
                <c:pt idx="3">
                  <c:v>0</c:v>
                </c:pt>
                <c:pt idx="4">
                  <c:v>0</c:v>
                </c:pt>
                <c:pt idx="5">
                  <c:v>1.7441860465116279E-2</c:v>
                </c:pt>
                <c:pt idx="6">
                  <c:v>0.45058139534883723</c:v>
                </c:pt>
                <c:pt idx="7">
                  <c:v>0.41279069767441862</c:v>
                </c:pt>
                <c:pt idx="8">
                  <c:v>0.11918604651162791</c:v>
                </c:pt>
              </c:numCache>
            </c:numRef>
          </c:val>
        </c:ser>
        <c:marker val="1"/>
        <c:axId val="57719040"/>
        <c:axId val="57815040"/>
      </c:lineChart>
      <c:dateAx>
        <c:axId val="57719040"/>
        <c:scaling>
          <c:orientation val="minMax"/>
        </c:scaling>
        <c:axPos val="b"/>
        <c:majorGridlines/>
        <c:numFmt formatCode="d\-mmm" sourceLinked="1"/>
        <c:tickLblPos val="nextTo"/>
        <c:crossAx val="57815040"/>
        <c:crosses val="autoZero"/>
        <c:auto val="1"/>
        <c:lblOffset val="100"/>
      </c:dateAx>
      <c:valAx>
        <c:axId val="57815040"/>
        <c:scaling>
          <c:orientation val="minMax"/>
        </c:scaling>
        <c:axPos val="l"/>
        <c:majorGridlines/>
        <c:numFmt formatCode="0%" sourceLinked="1"/>
        <c:tickLblPos val="nextTo"/>
        <c:crossAx val="57719040"/>
        <c:crosses val="autoZero"/>
        <c:crossBetween val="between"/>
      </c:valAx>
    </c:plotArea>
    <c:legend>
      <c:legendPos val="r"/>
    </c:legend>
    <c:plotVisOnly val="1"/>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48</xdr:col>
      <xdr:colOff>95250</xdr:colOff>
      <xdr:row>13</xdr:row>
      <xdr:rowOff>161924</xdr:rowOff>
    </xdr:from>
    <xdr:to>
      <xdr:col>58</xdr:col>
      <xdr:colOff>104775</xdr:colOff>
      <xdr:row>32</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438150</xdr:colOff>
      <xdr:row>6</xdr:row>
      <xdr:rowOff>95251</xdr:rowOff>
    </xdr:from>
    <xdr:to>
      <xdr:col>30</xdr:col>
      <xdr:colOff>542925</xdr:colOff>
      <xdr:row>28</xdr:row>
      <xdr:rowOff>19051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47</xdr:row>
      <xdr:rowOff>152399</xdr:rowOff>
    </xdr:from>
    <xdr:to>
      <xdr:col>34</xdr:col>
      <xdr:colOff>0</xdr:colOff>
      <xdr:row>64</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86</xdr:row>
      <xdr:rowOff>0</xdr:rowOff>
    </xdr:from>
    <xdr:to>
      <xdr:col>33</xdr:col>
      <xdr:colOff>552450</xdr:colOff>
      <xdr:row>103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124</xdr:row>
      <xdr:rowOff>0</xdr:rowOff>
    </xdr:from>
    <xdr:to>
      <xdr:col>33</xdr:col>
      <xdr:colOff>590550</xdr:colOff>
      <xdr:row>141</xdr:row>
      <xdr:rowOff>19050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161</xdr:row>
      <xdr:rowOff>190499</xdr:rowOff>
    </xdr:from>
    <xdr:to>
      <xdr:col>33</xdr:col>
      <xdr:colOff>504825</xdr:colOff>
      <xdr:row>179</xdr:row>
      <xdr:rowOff>57150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0</xdr:colOff>
      <xdr:row>51</xdr:row>
      <xdr:rowOff>0</xdr:rowOff>
    </xdr:from>
    <xdr:to>
      <xdr:col>47</xdr:col>
      <xdr:colOff>228600</xdr:colOff>
      <xdr:row>66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552450</xdr:colOff>
      <xdr:row>6</xdr:row>
      <xdr:rowOff>19050</xdr:rowOff>
    </xdr:from>
    <xdr:to>
      <xdr:col>33</xdr:col>
      <xdr:colOff>552450</xdr:colOff>
      <xdr:row>20</xdr:row>
      <xdr:rowOff>95250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609599</xdr:colOff>
      <xdr:row>22</xdr:row>
      <xdr:rowOff>0</xdr:rowOff>
    </xdr:from>
    <xdr:to>
      <xdr:col>33</xdr:col>
      <xdr:colOff>561974</xdr:colOff>
      <xdr:row>36</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Q495"/>
  <sheetViews>
    <sheetView tabSelected="1" zoomScaleNormal="100" workbookViewId="0"/>
  </sheetViews>
  <sheetFormatPr defaultRowHeight="15"/>
  <cols>
    <col min="1" max="1" width="27.7109375" customWidth="1"/>
    <col min="2" max="7" width="9.5703125" customWidth="1"/>
    <col min="8" max="8" width="10.7109375" customWidth="1"/>
    <col min="9" max="10" width="9.5703125" customWidth="1"/>
    <col min="11" max="11" width="10.7109375" customWidth="1"/>
    <col min="13" max="13" width="9.140625" customWidth="1"/>
    <col min="14" max="14" width="9.42578125" customWidth="1"/>
    <col min="15" max="15" width="27.7109375" customWidth="1"/>
    <col min="16" max="27" width="9.140625" customWidth="1"/>
    <col min="28" max="28" width="27.7109375" customWidth="1"/>
    <col min="29" max="38" width="10.7109375" customWidth="1"/>
    <col min="39" max="39" width="9.140625" customWidth="1"/>
    <col min="41" max="41" width="27.7109375" customWidth="1"/>
    <col min="42" max="45" width="10.7109375" customWidth="1"/>
    <col min="46" max="46" width="9.7109375" bestFit="1" customWidth="1"/>
    <col min="47" max="47" width="10" bestFit="1" customWidth="1"/>
    <col min="48" max="48" width="12.5703125" bestFit="1" customWidth="1"/>
    <col min="49" max="49" width="20.7109375" customWidth="1"/>
    <col min="50" max="50" width="10.140625" bestFit="1" customWidth="1"/>
    <col min="51" max="51" width="12.5703125" bestFit="1" customWidth="1"/>
    <col min="52" max="52" width="10.5703125" bestFit="1" customWidth="1"/>
    <col min="53" max="53" width="9.7109375" bestFit="1" customWidth="1"/>
    <col min="56" max="58" width="9.7109375" bestFit="1" customWidth="1"/>
    <col min="70" max="70" width="9.140625" customWidth="1"/>
    <col min="72" max="72" width="9.140625" customWidth="1"/>
    <col min="73" max="73" width="10.5703125" customWidth="1"/>
    <col min="74" max="75" width="9.140625" customWidth="1"/>
    <col min="86" max="86" width="9.140625" customWidth="1"/>
    <col min="87" max="87" width="9.5703125" customWidth="1"/>
    <col min="89" max="89" width="9.140625" customWidth="1"/>
    <col min="92" max="92" width="9.140625" customWidth="1"/>
    <col min="93" max="94" width="10.5703125" customWidth="1"/>
    <col min="95" max="95" width="10.5703125" style="2" customWidth="1"/>
    <col min="96" max="96" width="6.7109375" customWidth="1"/>
    <col min="97" max="97" width="9.140625" customWidth="1"/>
    <col min="98" max="100" width="10.5703125" customWidth="1"/>
  </cols>
  <sheetData>
    <row r="1" spans="1:83">
      <c r="A1" s="1" t="s">
        <v>0</v>
      </c>
      <c r="B1" s="1"/>
      <c r="O1" s="2" t="s">
        <v>221</v>
      </c>
      <c r="P1" s="2"/>
      <c r="Q1" s="2"/>
      <c r="BT1" s="2"/>
      <c r="BU1" s="2"/>
      <c r="BY1" s="2"/>
    </row>
    <row r="2" spans="1:83">
      <c r="A2" s="1" t="s">
        <v>163</v>
      </c>
      <c r="B2" s="1"/>
      <c r="P2" s="14"/>
      <c r="AO2" s="1" t="s">
        <v>163</v>
      </c>
      <c r="AW2" s="2" t="s">
        <v>179</v>
      </c>
    </row>
    <row r="3" spans="1:83" s="2" customFormat="1">
      <c r="A3" s="2" t="s">
        <v>62</v>
      </c>
      <c r="O3" s="1" t="s">
        <v>163</v>
      </c>
      <c r="R3" s="2" t="s">
        <v>30</v>
      </c>
      <c r="AB3" s="1" t="s">
        <v>70</v>
      </c>
      <c r="AE3" s="2" t="s">
        <v>30</v>
      </c>
      <c r="BT3"/>
      <c r="BU3"/>
      <c r="BV3"/>
      <c r="BW3"/>
      <c r="BX3"/>
      <c r="BY3"/>
      <c r="BZ3"/>
      <c r="CA3"/>
      <c r="CB3"/>
      <c r="CC3"/>
      <c r="CD3"/>
      <c r="CE3"/>
    </row>
    <row r="4" spans="1:83" s="2" customFormat="1">
      <c r="A4" s="21" t="s">
        <v>212</v>
      </c>
      <c r="O4" s="1" t="s">
        <v>58</v>
      </c>
      <c r="AB4" s="1" t="s">
        <v>58</v>
      </c>
      <c r="AC4" s="14"/>
      <c r="AO4" s="2" t="s">
        <v>223</v>
      </c>
      <c r="AW4"/>
      <c r="AX4" s="1"/>
      <c r="BA4" s="1"/>
      <c r="BB4" s="1"/>
      <c r="BG4"/>
      <c r="BT4"/>
      <c r="BU4"/>
      <c r="BV4"/>
      <c r="BW4"/>
      <c r="BX4"/>
      <c r="BY4"/>
      <c r="BZ4"/>
      <c r="CA4"/>
      <c r="CB4"/>
      <c r="CC4"/>
      <c r="CD4"/>
      <c r="CE4"/>
    </row>
    <row r="5" spans="1:83" s="2" customFormat="1">
      <c r="A5" s="21" t="s">
        <v>232</v>
      </c>
      <c r="O5" s="1" t="s">
        <v>138</v>
      </c>
      <c r="AB5" s="1" t="s">
        <v>67</v>
      </c>
      <c r="AW5" s="192"/>
      <c r="AX5" s="193">
        <v>41377</v>
      </c>
      <c r="AY5" s="193">
        <v>41382</v>
      </c>
      <c r="AZ5" s="193">
        <v>41387</v>
      </c>
      <c r="BA5" s="193">
        <v>41392</v>
      </c>
      <c r="BB5" s="193">
        <v>41397</v>
      </c>
      <c r="BC5" s="193">
        <v>41402</v>
      </c>
      <c r="BD5" s="193">
        <v>41407</v>
      </c>
      <c r="BE5" s="193">
        <v>41412</v>
      </c>
      <c r="BF5" s="193">
        <v>41417</v>
      </c>
      <c r="BG5" s="29" t="s">
        <v>24</v>
      </c>
      <c r="BT5"/>
      <c r="BU5"/>
      <c r="BV5"/>
      <c r="BW5"/>
      <c r="BX5"/>
      <c r="BY5"/>
      <c r="BZ5"/>
      <c r="CA5"/>
      <c r="CB5"/>
      <c r="CC5"/>
      <c r="CD5"/>
      <c r="CE5"/>
    </row>
    <row r="6" spans="1:83" s="2" customFormat="1">
      <c r="A6" s="21" t="s">
        <v>213</v>
      </c>
      <c r="P6" s="1" t="s">
        <v>20</v>
      </c>
      <c r="S6" s="1"/>
      <c r="T6" s="1" t="s">
        <v>21</v>
      </c>
      <c r="AC6" s="1" t="s">
        <v>20</v>
      </c>
      <c r="AF6" s="1"/>
      <c r="AG6" s="1" t="s">
        <v>21</v>
      </c>
      <c r="AP6" s="35" t="s">
        <v>148</v>
      </c>
      <c r="AQ6" s="35" t="s">
        <v>149</v>
      </c>
      <c r="AR6" s="35" t="s">
        <v>150</v>
      </c>
      <c r="AS6" s="35"/>
      <c r="AW6" s="191" t="s">
        <v>72</v>
      </c>
      <c r="AX6" s="97">
        <v>1</v>
      </c>
      <c r="AY6" s="97">
        <v>13</v>
      </c>
      <c r="AZ6" s="97">
        <v>151</v>
      </c>
      <c r="BA6" s="97">
        <v>59</v>
      </c>
      <c r="BB6" s="97">
        <v>102</v>
      </c>
      <c r="BC6" s="97">
        <v>941</v>
      </c>
      <c r="BD6" s="97">
        <v>12488</v>
      </c>
      <c r="BE6" s="97">
        <v>4018</v>
      </c>
      <c r="BF6" s="97">
        <v>850</v>
      </c>
      <c r="BG6" s="97">
        <v>18623</v>
      </c>
      <c r="BT6"/>
      <c r="BU6"/>
      <c r="BV6"/>
      <c r="BW6"/>
      <c r="BX6"/>
      <c r="BY6"/>
      <c r="BZ6"/>
      <c r="CA6"/>
      <c r="CB6"/>
      <c r="CC6"/>
      <c r="CD6"/>
      <c r="CE6"/>
    </row>
    <row r="7" spans="1:83" s="2" customFormat="1">
      <c r="A7" s="21" t="s">
        <v>214</v>
      </c>
      <c r="N7" s="83" t="s">
        <v>176</v>
      </c>
      <c r="O7" s="34" t="s">
        <v>19</v>
      </c>
      <c r="P7" s="5">
        <v>13</v>
      </c>
      <c r="Q7" s="5">
        <v>18</v>
      </c>
      <c r="R7" s="5">
        <v>23</v>
      </c>
      <c r="S7" s="5">
        <v>28</v>
      </c>
      <c r="T7" s="5">
        <v>3</v>
      </c>
      <c r="U7" s="5">
        <v>8</v>
      </c>
      <c r="V7" s="5">
        <v>13</v>
      </c>
      <c r="W7" s="5">
        <v>18</v>
      </c>
      <c r="X7" s="5">
        <v>23</v>
      </c>
      <c r="Y7" s="8" t="s">
        <v>24</v>
      </c>
      <c r="AB7" s="34" t="s">
        <v>19</v>
      </c>
      <c r="AC7" s="5">
        <v>13</v>
      </c>
      <c r="AD7" s="5">
        <v>18</v>
      </c>
      <c r="AE7" s="5">
        <v>23</v>
      </c>
      <c r="AF7" s="5">
        <v>28</v>
      </c>
      <c r="AG7" s="5">
        <v>3</v>
      </c>
      <c r="AH7" s="5">
        <v>8</v>
      </c>
      <c r="AI7" s="5">
        <v>13</v>
      </c>
      <c r="AJ7" s="5">
        <v>18</v>
      </c>
      <c r="AK7" s="5">
        <v>23</v>
      </c>
      <c r="AL7" s="8" t="s">
        <v>24</v>
      </c>
      <c r="AO7" s="34" t="s">
        <v>19</v>
      </c>
      <c r="AP7" s="8" t="s">
        <v>151</v>
      </c>
      <c r="AQ7" s="8" t="s">
        <v>152</v>
      </c>
      <c r="AR7" s="8" t="s">
        <v>153</v>
      </c>
      <c r="AS7" s="8" t="s">
        <v>72</v>
      </c>
      <c r="AW7" s="108" t="s">
        <v>35</v>
      </c>
      <c r="AX7" s="97">
        <v>0</v>
      </c>
      <c r="AY7" s="97">
        <v>1</v>
      </c>
      <c r="AZ7" s="97">
        <v>94</v>
      </c>
      <c r="BA7" s="97">
        <v>11</v>
      </c>
      <c r="BB7" s="97">
        <v>57</v>
      </c>
      <c r="BC7" s="97">
        <v>108</v>
      </c>
      <c r="BD7" s="97">
        <v>5131</v>
      </c>
      <c r="BE7" s="97">
        <v>2396</v>
      </c>
      <c r="BF7" s="97">
        <v>165</v>
      </c>
      <c r="BG7" s="97">
        <v>7963</v>
      </c>
      <c r="BU7"/>
      <c r="BV7"/>
      <c r="BW7"/>
      <c r="BX7"/>
      <c r="BY7"/>
      <c r="BZ7"/>
      <c r="CA7"/>
      <c r="CB7"/>
      <c r="CC7"/>
      <c r="CD7"/>
      <c r="CE7"/>
    </row>
    <row r="8" spans="1:83" s="2" customFormat="1">
      <c r="A8" s="21" t="s">
        <v>215</v>
      </c>
      <c r="L8"/>
      <c r="N8" s="83">
        <v>1</v>
      </c>
      <c r="O8" s="3" t="s">
        <v>1</v>
      </c>
      <c r="P8" s="88">
        <v>0</v>
      </c>
      <c r="Q8" s="88">
        <v>0</v>
      </c>
      <c r="R8" s="88">
        <v>0</v>
      </c>
      <c r="S8" s="88">
        <v>0</v>
      </c>
      <c r="T8" s="88">
        <v>0</v>
      </c>
      <c r="U8" s="88">
        <v>14</v>
      </c>
      <c r="V8" s="88">
        <v>36</v>
      </c>
      <c r="W8" s="88">
        <v>14</v>
      </c>
      <c r="X8" s="88">
        <v>28</v>
      </c>
      <c r="Y8" s="88">
        <v>92</v>
      </c>
      <c r="AB8" s="94" t="s">
        <v>11</v>
      </c>
      <c r="AC8" s="88">
        <v>0</v>
      </c>
      <c r="AD8" s="88">
        <v>0</v>
      </c>
      <c r="AE8" s="88">
        <v>0</v>
      </c>
      <c r="AF8" s="88">
        <v>0</v>
      </c>
      <c r="AG8" s="88">
        <v>1</v>
      </c>
      <c r="AH8" s="88">
        <v>110</v>
      </c>
      <c r="AI8" s="88">
        <v>5254</v>
      </c>
      <c r="AJ8" s="88">
        <v>2529</v>
      </c>
      <c r="AK8" s="88">
        <v>70</v>
      </c>
      <c r="AL8" s="88">
        <v>7964</v>
      </c>
      <c r="AO8" s="111" t="s">
        <v>11</v>
      </c>
      <c r="AP8" s="97">
        <v>7732</v>
      </c>
      <c r="AQ8" s="157">
        <v>232</v>
      </c>
      <c r="AR8" s="97">
        <v>0</v>
      </c>
      <c r="AS8" s="20">
        <v>7964</v>
      </c>
      <c r="AW8" s="108" t="s">
        <v>36</v>
      </c>
      <c r="AX8" s="97">
        <v>1</v>
      </c>
      <c r="AY8" s="97">
        <v>1</v>
      </c>
      <c r="AZ8" s="97">
        <v>0</v>
      </c>
      <c r="BA8" s="97">
        <v>3</v>
      </c>
      <c r="BB8" s="97">
        <v>3</v>
      </c>
      <c r="BC8" s="97">
        <v>4</v>
      </c>
      <c r="BD8" s="97">
        <v>80</v>
      </c>
      <c r="BE8" s="97">
        <v>276</v>
      </c>
      <c r="BF8" s="97">
        <v>42</v>
      </c>
      <c r="BG8" s="97">
        <v>410</v>
      </c>
      <c r="BT8"/>
      <c r="BU8"/>
      <c r="BV8"/>
      <c r="BW8"/>
      <c r="BX8"/>
      <c r="BY8"/>
      <c r="BZ8"/>
      <c r="CA8"/>
      <c r="CB8"/>
      <c r="CC8"/>
      <c r="CD8"/>
      <c r="CE8"/>
    </row>
    <row r="9" spans="1:83" s="2" customFormat="1">
      <c r="A9" s="21" t="s">
        <v>219</v>
      </c>
      <c r="L9"/>
      <c r="N9" s="83">
        <v>2</v>
      </c>
      <c r="O9" s="94" t="s">
        <v>47</v>
      </c>
      <c r="P9" s="88">
        <v>0</v>
      </c>
      <c r="Q9" s="88">
        <v>0</v>
      </c>
      <c r="R9" s="88">
        <v>0</v>
      </c>
      <c r="S9" s="88">
        <v>0</v>
      </c>
      <c r="T9" s="88">
        <v>0</v>
      </c>
      <c r="U9" s="88">
        <v>0</v>
      </c>
      <c r="V9" s="88">
        <v>0</v>
      </c>
      <c r="W9" s="88">
        <v>10</v>
      </c>
      <c r="X9" s="88">
        <v>0</v>
      </c>
      <c r="Y9" s="88">
        <v>10</v>
      </c>
      <c r="AB9" s="3" t="s">
        <v>18</v>
      </c>
      <c r="AC9" s="88">
        <v>0</v>
      </c>
      <c r="AD9" s="88">
        <v>0</v>
      </c>
      <c r="AE9" s="88">
        <v>0</v>
      </c>
      <c r="AF9" s="88">
        <v>1</v>
      </c>
      <c r="AG9" s="88">
        <v>0</v>
      </c>
      <c r="AH9" s="88">
        <v>56</v>
      </c>
      <c r="AI9" s="88">
        <v>5066</v>
      </c>
      <c r="AJ9" s="88">
        <v>120</v>
      </c>
      <c r="AK9" s="88">
        <v>62</v>
      </c>
      <c r="AL9" s="88">
        <v>5305</v>
      </c>
      <c r="AO9" s="108" t="s">
        <v>18</v>
      </c>
      <c r="AP9" s="97">
        <v>5272</v>
      </c>
      <c r="AQ9" s="88">
        <v>33</v>
      </c>
      <c r="AR9" s="97">
        <v>0</v>
      </c>
      <c r="AS9" s="88">
        <v>5305</v>
      </c>
      <c r="AW9" s="108" t="s">
        <v>37</v>
      </c>
      <c r="AX9" s="97">
        <v>0</v>
      </c>
      <c r="AY9" s="97">
        <v>1</v>
      </c>
      <c r="AZ9" s="97">
        <v>129</v>
      </c>
      <c r="BA9" s="97">
        <v>26</v>
      </c>
      <c r="BB9" s="97">
        <v>33</v>
      </c>
      <c r="BC9" s="97">
        <v>288</v>
      </c>
      <c r="BD9" s="97">
        <v>6730</v>
      </c>
      <c r="BE9" s="97">
        <v>850</v>
      </c>
      <c r="BF9" s="97">
        <v>177</v>
      </c>
      <c r="BG9" s="97">
        <v>8234</v>
      </c>
      <c r="BT9"/>
      <c r="BU9"/>
      <c r="BV9"/>
      <c r="BW9"/>
      <c r="BX9"/>
      <c r="BY9"/>
      <c r="BZ9"/>
      <c r="CA9"/>
      <c r="CB9"/>
      <c r="CC9"/>
      <c r="CD9"/>
      <c r="CE9"/>
    </row>
    <row r="10" spans="1:83" s="2" customFormat="1">
      <c r="L10"/>
      <c r="N10" s="83">
        <v>3</v>
      </c>
      <c r="O10" s="3" t="s">
        <v>43</v>
      </c>
      <c r="P10" s="88">
        <v>0</v>
      </c>
      <c r="Q10" s="88">
        <v>0</v>
      </c>
      <c r="R10" s="88">
        <v>3</v>
      </c>
      <c r="S10" s="88">
        <v>2</v>
      </c>
      <c r="T10" s="88">
        <v>14</v>
      </c>
      <c r="U10" s="88">
        <v>38</v>
      </c>
      <c r="V10" s="88">
        <v>25</v>
      </c>
      <c r="W10" s="88">
        <v>14</v>
      </c>
      <c r="X10" s="88">
        <v>0</v>
      </c>
      <c r="Y10" s="88">
        <v>96</v>
      </c>
      <c r="AB10" s="94" t="s">
        <v>14</v>
      </c>
      <c r="AC10" s="88">
        <v>0</v>
      </c>
      <c r="AD10" s="88">
        <v>0</v>
      </c>
      <c r="AE10" s="88">
        <v>108</v>
      </c>
      <c r="AF10" s="88">
        <v>4</v>
      </c>
      <c r="AG10" s="88">
        <v>14</v>
      </c>
      <c r="AH10" s="88">
        <v>84</v>
      </c>
      <c r="AI10" s="88">
        <v>1658</v>
      </c>
      <c r="AJ10" s="88">
        <v>655</v>
      </c>
      <c r="AK10" s="88">
        <v>25</v>
      </c>
      <c r="AL10" s="88">
        <v>2548</v>
      </c>
      <c r="AO10" s="108" t="s">
        <v>14</v>
      </c>
      <c r="AP10" s="97">
        <v>2539</v>
      </c>
      <c r="AQ10" s="88">
        <v>9</v>
      </c>
      <c r="AR10" s="97">
        <v>0</v>
      </c>
      <c r="AS10" s="88">
        <v>2548</v>
      </c>
      <c r="AW10" s="108" t="s">
        <v>38</v>
      </c>
      <c r="AX10" s="97">
        <v>0</v>
      </c>
      <c r="AY10" s="97">
        <v>2</v>
      </c>
      <c r="AZ10" s="97">
        <v>0</v>
      </c>
      <c r="BA10" s="97">
        <v>0</v>
      </c>
      <c r="BB10" s="97">
        <v>0</v>
      </c>
      <c r="BC10" s="97">
        <v>1</v>
      </c>
      <c r="BD10" s="97">
        <v>155</v>
      </c>
      <c r="BE10" s="97">
        <v>259</v>
      </c>
      <c r="BF10" s="97">
        <v>20</v>
      </c>
      <c r="BG10" s="97">
        <v>437</v>
      </c>
      <c r="BT10"/>
      <c r="BU10"/>
      <c r="BV10"/>
      <c r="BW10"/>
      <c r="BX10"/>
      <c r="BY10"/>
      <c r="BZ10"/>
      <c r="CA10"/>
      <c r="CB10"/>
      <c r="CC10"/>
      <c r="CD10"/>
      <c r="CE10"/>
    </row>
    <row r="11" spans="1:83" s="2" customFormat="1">
      <c r="L11"/>
      <c r="M11"/>
      <c r="N11" s="83">
        <v>4</v>
      </c>
      <c r="O11" s="94" t="s">
        <v>2</v>
      </c>
      <c r="P11" s="88">
        <v>0</v>
      </c>
      <c r="Q11" s="88">
        <v>0</v>
      </c>
      <c r="R11" s="88">
        <v>16</v>
      </c>
      <c r="S11" s="88">
        <v>21</v>
      </c>
      <c r="T11" s="88">
        <v>52</v>
      </c>
      <c r="U11" s="88">
        <v>95</v>
      </c>
      <c r="V11" s="88">
        <v>4</v>
      </c>
      <c r="W11" s="88">
        <v>15</v>
      </c>
      <c r="X11" s="88">
        <v>18</v>
      </c>
      <c r="Y11" s="88">
        <v>221</v>
      </c>
      <c r="AB11" s="3" t="s">
        <v>9</v>
      </c>
      <c r="AC11" s="88">
        <v>0</v>
      </c>
      <c r="AD11" s="88">
        <v>0</v>
      </c>
      <c r="AE11" s="88">
        <v>0</v>
      </c>
      <c r="AF11" s="88">
        <v>0</v>
      </c>
      <c r="AG11" s="88">
        <v>0</v>
      </c>
      <c r="AH11" s="88">
        <v>22</v>
      </c>
      <c r="AI11" s="88">
        <v>165</v>
      </c>
      <c r="AJ11" s="88">
        <v>205</v>
      </c>
      <c r="AK11" s="88">
        <v>356</v>
      </c>
      <c r="AL11" s="88">
        <v>748</v>
      </c>
      <c r="AO11" s="108" t="s">
        <v>9</v>
      </c>
      <c r="AP11" s="97">
        <v>280</v>
      </c>
      <c r="AQ11" s="97">
        <v>0</v>
      </c>
      <c r="AR11" s="97">
        <v>468</v>
      </c>
      <c r="AS11" s="88">
        <v>748</v>
      </c>
      <c r="AW11" s="108" t="s">
        <v>39</v>
      </c>
      <c r="AX11" s="97">
        <v>1</v>
      </c>
      <c r="AY11" s="97">
        <v>8</v>
      </c>
      <c r="AZ11" s="97">
        <v>16</v>
      </c>
      <c r="BA11" s="97">
        <v>19</v>
      </c>
      <c r="BB11" s="97">
        <v>9</v>
      </c>
      <c r="BC11" s="97">
        <v>16</v>
      </c>
      <c r="BD11" s="97">
        <v>293</v>
      </c>
      <c r="BE11" s="97">
        <v>37</v>
      </c>
      <c r="BF11" s="97">
        <v>83</v>
      </c>
      <c r="BG11" s="97">
        <v>482</v>
      </c>
      <c r="BT11"/>
      <c r="BU11"/>
      <c r="BV11"/>
      <c r="BW11"/>
      <c r="BX11"/>
      <c r="BY11"/>
      <c r="BZ11"/>
      <c r="CA11"/>
      <c r="CB11"/>
      <c r="CC11"/>
      <c r="CD11"/>
      <c r="CE11"/>
    </row>
    <row r="12" spans="1:83">
      <c r="A12" s="1" t="s">
        <v>186</v>
      </c>
      <c r="B12" s="2"/>
      <c r="N12" s="83">
        <v>5</v>
      </c>
      <c r="O12" s="3" t="s">
        <v>45</v>
      </c>
      <c r="P12" s="88">
        <v>0</v>
      </c>
      <c r="Q12" s="88">
        <v>0</v>
      </c>
      <c r="R12" s="88">
        <v>0</v>
      </c>
      <c r="S12" s="88">
        <v>0</v>
      </c>
      <c r="T12" s="88">
        <v>0</v>
      </c>
      <c r="U12" s="88">
        <v>0</v>
      </c>
      <c r="V12" s="88">
        <v>2</v>
      </c>
      <c r="W12" s="88">
        <v>0</v>
      </c>
      <c r="X12" s="88">
        <v>0</v>
      </c>
      <c r="Y12" s="88">
        <v>2</v>
      </c>
      <c r="AB12" s="98" t="s">
        <v>17</v>
      </c>
      <c r="AC12" s="97">
        <v>0</v>
      </c>
      <c r="AD12" s="97">
        <v>0</v>
      </c>
      <c r="AE12" s="97">
        <v>0</v>
      </c>
      <c r="AF12" s="97">
        <v>0</v>
      </c>
      <c r="AG12" s="97">
        <v>0</v>
      </c>
      <c r="AH12" s="97">
        <v>500</v>
      </c>
      <c r="AI12" s="97">
        <v>0</v>
      </c>
      <c r="AJ12" s="97">
        <v>200</v>
      </c>
      <c r="AK12" s="97">
        <v>3</v>
      </c>
      <c r="AL12" s="97">
        <v>703</v>
      </c>
      <c r="AO12" s="108" t="s">
        <v>17</v>
      </c>
      <c r="AP12" s="97">
        <v>0</v>
      </c>
      <c r="AQ12" s="88">
        <v>3</v>
      </c>
      <c r="AR12" s="97">
        <v>700</v>
      </c>
      <c r="AS12" s="88">
        <v>703</v>
      </c>
      <c r="AW12" s="108" t="s">
        <v>40</v>
      </c>
      <c r="AX12" s="97">
        <v>0</v>
      </c>
      <c r="AY12" s="97">
        <v>0</v>
      </c>
      <c r="AZ12" s="97">
        <v>0</v>
      </c>
      <c r="BA12" s="97">
        <v>0</v>
      </c>
      <c r="BB12" s="97">
        <v>0</v>
      </c>
      <c r="BC12" s="97">
        <v>524</v>
      </c>
      <c r="BD12" s="97">
        <v>99</v>
      </c>
      <c r="BE12" s="97">
        <v>200</v>
      </c>
      <c r="BF12" s="97">
        <v>363</v>
      </c>
      <c r="BG12" s="97">
        <v>1186</v>
      </c>
      <c r="BR12" s="2"/>
    </row>
    <row r="13" spans="1:83">
      <c r="A13" s="1"/>
      <c r="B13" s="1"/>
      <c r="C13" s="2"/>
      <c r="D13" s="2"/>
      <c r="E13" s="2"/>
      <c r="F13" s="2"/>
      <c r="G13" s="2"/>
      <c r="H13" s="2"/>
      <c r="I13" s="2"/>
      <c r="J13" s="2"/>
      <c r="N13" s="83">
        <v>6</v>
      </c>
      <c r="O13" s="3" t="s">
        <v>3</v>
      </c>
      <c r="P13" s="97">
        <v>1</v>
      </c>
      <c r="Q13" s="88">
        <v>11</v>
      </c>
      <c r="R13" s="88">
        <v>24</v>
      </c>
      <c r="S13" s="88">
        <v>27</v>
      </c>
      <c r="T13" s="88">
        <v>8</v>
      </c>
      <c r="U13" s="88">
        <v>8</v>
      </c>
      <c r="V13" s="88">
        <v>2</v>
      </c>
      <c r="W13" s="88">
        <v>3</v>
      </c>
      <c r="X13" s="88">
        <v>6</v>
      </c>
      <c r="Y13" s="88">
        <v>90</v>
      </c>
      <c r="AB13" s="95" t="s">
        <v>49</v>
      </c>
      <c r="AC13" s="97">
        <v>0</v>
      </c>
      <c r="AD13" s="97">
        <v>0</v>
      </c>
      <c r="AE13" s="97">
        <v>0</v>
      </c>
      <c r="AF13" s="97">
        <v>0</v>
      </c>
      <c r="AG13" s="97">
        <v>0</v>
      </c>
      <c r="AH13" s="97">
        <v>6</v>
      </c>
      <c r="AI13" s="97">
        <v>155</v>
      </c>
      <c r="AJ13" s="97">
        <v>142</v>
      </c>
      <c r="AK13" s="97">
        <v>41</v>
      </c>
      <c r="AL13" s="97">
        <v>344</v>
      </c>
      <c r="AO13" s="108" t="s">
        <v>49</v>
      </c>
      <c r="AP13" s="97">
        <v>304</v>
      </c>
      <c r="AQ13" s="88">
        <v>40</v>
      </c>
      <c r="AR13" s="97">
        <v>0</v>
      </c>
      <c r="AS13" s="88">
        <v>344</v>
      </c>
      <c r="BR13" s="2"/>
      <c r="BT13" s="2"/>
    </row>
    <row r="14" spans="1:83">
      <c r="A14" s="2" t="s">
        <v>220</v>
      </c>
      <c r="B14" s="1"/>
      <c r="C14" s="2"/>
      <c r="D14" s="2"/>
      <c r="E14" s="2"/>
      <c r="F14" s="2"/>
      <c r="G14" s="2"/>
      <c r="H14" s="2"/>
      <c r="I14" s="2"/>
      <c r="J14" s="2"/>
      <c r="K14" s="2"/>
      <c r="N14" s="83">
        <v>7</v>
      </c>
      <c r="O14" s="94" t="s">
        <v>4</v>
      </c>
      <c r="P14" s="97">
        <v>0</v>
      </c>
      <c r="Q14" s="88">
        <v>0</v>
      </c>
      <c r="R14" s="88">
        <v>0</v>
      </c>
      <c r="S14" s="88">
        <v>2</v>
      </c>
      <c r="T14" s="88">
        <v>1</v>
      </c>
      <c r="U14" s="88">
        <v>1</v>
      </c>
      <c r="V14" s="88">
        <v>2</v>
      </c>
      <c r="W14" s="88">
        <v>3</v>
      </c>
      <c r="X14" s="88">
        <v>0</v>
      </c>
      <c r="Y14" s="88">
        <v>9</v>
      </c>
      <c r="AB14" s="94" t="s">
        <v>2</v>
      </c>
      <c r="AC14" s="88">
        <v>0</v>
      </c>
      <c r="AD14" s="88">
        <v>0</v>
      </c>
      <c r="AE14" s="88">
        <v>16</v>
      </c>
      <c r="AF14" s="88">
        <v>21</v>
      </c>
      <c r="AG14" s="88">
        <v>52</v>
      </c>
      <c r="AH14" s="88">
        <v>95</v>
      </c>
      <c r="AI14" s="88">
        <v>4</v>
      </c>
      <c r="AJ14" s="88">
        <v>15</v>
      </c>
      <c r="AK14" s="88">
        <v>18</v>
      </c>
      <c r="AL14" s="88">
        <v>221</v>
      </c>
      <c r="AM14" s="20"/>
      <c r="AO14" s="108" t="s">
        <v>2</v>
      </c>
      <c r="AP14" s="97">
        <v>220</v>
      </c>
      <c r="AQ14" s="88">
        <v>1</v>
      </c>
      <c r="AR14" s="97">
        <v>0</v>
      </c>
      <c r="AS14" s="88">
        <v>221</v>
      </c>
      <c r="BR14" s="2"/>
    </row>
    <row r="15" spans="1:83">
      <c r="A15" s="2" t="s">
        <v>170</v>
      </c>
      <c r="B15" s="1"/>
      <c r="C15" s="2"/>
      <c r="D15" s="2"/>
      <c r="E15" s="2"/>
      <c r="F15" s="2"/>
      <c r="G15" s="2"/>
      <c r="H15" s="2"/>
      <c r="I15" s="2"/>
      <c r="J15" s="2"/>
      <c r="K15" s="2"/>
      <c r="M15" s="2"/>
      <c r="N15" s="83"/>
      <c r="O15" s="3" t="s">
        <v>50</v>
      </c>
      <c r="P15" s="88">
        <v>0</v>
      </c>
      <c r="Q15" s="88">
        <v>0</v>
      </c>
      <c r="R15" s="88">
        <v>0</v>
      </c>
      <c r="S15" s="88">
        <v>2</v>
      </c>
      <c r="T15" s="88">
        <v>0</v>
      </c>
      <c r="U15" s="88">
        <v>0</v>
      </c>
      <c r="V15" s="88">
        <v>0</v>
      </c>
      <c r="W15" s="88">
        <v>0</v>
      </c>
      <c r="X15" s="88">
        <v>0</v>
      </c>
      <c r="Y15" s="88">
        <v>2</v>
      </c>
      <c r="AB15" s="94" t="s">
        <v>13</v>
      </c>
      <c r="AC15" s="88">
        <v>0</v>
      </c>
      <c r="AD15" s="88">
        <v>0</v>
      </c>
      <c r="AE15" s="88">
        <v>0</v>
      </c>
      <c r="AF15" s="88">
        <v>0</v>
      </c>
      <c r="AG15" s="88">
        <v>0</v>
      </c>
      <c r="AH15" s="88">
        <v>0</v>
      </c>
      <c r="AI15" s="88">
        <v>1</v>
      </c>
      <c r="AJ15" s="88">
        <v>9</v>
      </c>
      <c r="AK15" s="88">
        <v>136</v>
      </c>
      <c r="AL15" s="88">
        <v>146</v>
      </c>
      <c r="AO15" s="108" t="s">
        <v>13</v>
      </c>
      <c r="AP15" s="97">
        <v>139</v>
      </c>
      <c r="AQ15" s="88">
        <v>7</v>
      </c>
      <c r="AR15" s="97">
        <v>0</v>
      </c>
      <c r="AS15" s="88">
        <v>146</v>
      </c>
      <c r="BR15" s="2"/>
      <c r="BT15" s="2"/>
    </row>
    <row r="16" spans="1:83" s="2" customFormat="1">
      <c r="A16" s="2" t="s">
        <v>185</v>
      </c>
      <c r="B16" s="1"/>
      <c r="D16"/>
      <c r="E16"/>
      <c r="F16"/>
      <c r="G16"/>
      <c r="L16"/>
      <c r="M16"/>
      <c r="N16" s="83">
        <v>8</v>
      </c>
      <c r="O16" s="94" t="s">
        <v>7</v>
      </c>
      <c r="P16" s="88">
        <v>0</v>
      </c>
      <c r="Q16" s="88">
        <v>0</v>
      </c>
      <c r="R16" s="88">
        <v>0</v>
      </c>
      <c r="S16" s="88">
        <v>0</v>
      </c>
      <c r="T16" s="88">
        <v>12</v>
      </c>
      <c r="U16" s="88">
        <v>3</v>
      </c>
      <c r="V16" s="88">
        <v>11</v>
      </c>
      <c r="W16" s="88">
        <v>12</v>
      </c>
      <c r="X16" s="88">
        <v>27</v>
      </c>
      <c r="Y16" s="88">
        <v>65</v>
      </c>
      <c r="AB16" s="3" t="s">
        <v>12</v>
      </c>
      <c r="AC16" s="97">
        <v>0</v>
      </c>
      <c r="AD16" s="88">
        <v>0</v>
      </c>
      <c r="AE16" s="88">
        <v>0</v>
      </c>
      <c r="AF16" s="88">
        <v>0</v>
      </c>
      <c r="AG16" s="88">
        <v>0</v>
      </c>
      <c r="AH16" s="88">
        <v>0</v>
      </c>
      <c r="AI16" s="88">
        <v>48</v>
      </c>
      <c r="AJ16" s="88">
        <v>18</v>
      </c>
      <c r="AK16" s="88">
        <v>62</v>
      </c>
      <c r="AL16" s="88">
        <v>128</v>
      </c>
      <c r="AO16" s="108" t="s">
        <v>12</v>
      </c>
      <c r="AP16" s="97">
        <v>74</v>
      </c>
      <c r="AQ16" s="88">
        <v>54</v>
      </c>
      <c r="AR16" s="97">
        <v>0</v>
      </c>
      <c r="AS16" s="88">
        <v>128</v>
      </c>
    </row>
    <row r="17" spans="1:83">
      <c r="A17" s="2" t="s">
        <v>66</v>
      </c>
      <c r="B17" s="2"/>
      <c r="C17" s="2"/>
      <c r="D17" s="2"/>
      <c r="E17" s="2"/>
      <c r="F17" s="2"/>
      <c r="G17" s="2"/>
      <c r="H17" s="2"/>
      <c r="I17" s="2"/>
      <c r="J17" s="2"/>
      <c r="K17" s="2"/>
      <c r="N17" s="83">
        <v>9</v>
      </c>
      <c r="O17" s="108" t="s">
        <v>91</v>
      </c>
      <c r="P17" s="97">
        <v>0</v>
      </c>
      <c r="Q17" s="97">
        <v>0</v>
      </c>
      <c r="R17" s="97">
        <v>0</v>
      </c>
      <c r="S17" s="97">
        <v>0</v>
      </c>
      <c r="T17" s="97">
        <v>0</v>
      </c>
      <c r="U17" s="97">
        <v>0</v>
      </c>
      <c r="V17" s="97">
        <v>0</v>
      </c>
      <c r="W17" s="97">
        <v>2</v>
      </c>
      <c r="X17" s="97">
        <v>3</v>
      </c>
      <c r="Y17" s="97">
        <v>5</v>
      </c>
      <c r="AB17" s="116" t="s">
        <v>43</v>
      </c>
      <c r="AC17" s="88">
        <v>0</v>
      </c>
      <c r="AD17" s="88">
        <v>0</v>
      </c>
      <c r="AE17" s="88">
        <v>3</v>
      </c>
      <c r="AF17" s="88">
        <v>2</v>
      </c>
      <c r="AG17" s="88">
        <v>14</v>
      </c>
      <c r="AH17" s="88">
        <v>38</v>
      </c>
      <c r="AI17" s="88">
        <v>25</v>
      </c>
      <c r="AJ17" s="88">
        <v>14</v>
      </c>
      <c r="AK17" s="88">
        <v>0</v>
      </c>
      <c r="AL17" s="88">
        <v>96</v>
      </c>
      <c r="AO17" s="108" t="s">
        <v>43</v>
      </c>
      <c r="AP17" s="97">
        <v>92</v>
      </c>
      <c r="AQ17" s="88">
        <v>4</v>
      </c>
      <c r="AR17" s="97">
        <v>0</v>
      </c>
      <c r="AS17" s="88">
        <v>96</v>
      </c>
      <c r="BR17" s="2"/>
    </row>
    <row r="18" spans="1:83">
      <c r="A18" s="2" t="s">
        <v>60</v>
      </c>
      <c r="B18" s="2"/>
      <c r="C18" s="2"/>
      <c r="D18" s="2"/>
      <c r="E18" s="2"/>
      <c r="F18" s="2"/>
      <c r="G18" s="2"/>
      <c r="H18" s="2"/>
      <c r="I18" s="2"/>
      <c r="J18" s="2"/>
      <c r="K18" s="2"/>
      <c r="N18" s="83">
        <v>10</v>
      </c>
      <c r="O18" s="94" t="s">
        <v>52</v>
      </c>
      <c r="P18" s="88">
        <v>0</v>
      </c>
      <c r="Q18" s="88">
        <v>0</v>
      </c>
      <c r="R18" s="88">
        <v>0</v>
      </c>
      <c r="S18" s="88">
        <v>0</v>
      </c>
      <c r="T18" s="88">
        <v>0</v>
      </c>
      <c r="U18" s="88">
        <v>0</v>
      </c>
      <c r="V18" s="88">
        <v>0</v>
      </c>
      <c r="W18" s="88">
        <v>6</v>
      </c>
      <c r="X18" s="88">
        <v>0</v>
      </c>
      <c r="Y18" s="88">
        <v>6</v>
      </c>
      <c r="AB18" s="3" t="s">
        <v>1</v>
      </c>
      <c r="AC18" s="88">
        <v>0</v>
      </c>
      <c r="AD18" s="88">
        <v>0</v>
      </c>
      <c r="AE18" s="88">
        <v>0</v>
      </c>
      <c r="AF18" s="88">
        <v>0</v>
      </c>
      <c r="AG18" s="88">
        <v>0</v>
      </c>
      <c r="AH18" s="88">
        <v>14</v>
      </c>
      <c r="AI18" s="88">
        <v>36</v>
      </c>
      <c r="AJ18" s="88">
        <v>14</v>
      </c>
      <c r="AK18" s="88">
        <v>28</v>
      </c>
      <c r="AL18" s="88">
        <v>92</v>
      </c>
      <c r="AO18" s="108" t="s">
        <v>1</v>
      </c>
      <c r="AP18" s="97">
        <v>86</v>
      </c>
      <c r="AQ18" s="88">
        <v>6</v>
      </c>
      <c r="AR18" s="97">
        <v>0</v>
      </c>
      <c r="AS18" s="88">
        <v>92</v>
      </c>
      <c r="BR18" s="2"/>
    </row>
    <row r="19" spans="1:83">
      <c r="A19" s="2" t="s">
        <v>61</v>
      </c>
      <c r="B19" s="1"/>
      <c r="C19" s="2"/>
      <c r="D19" s="2"/>
      <c r="E19" s="2"/>
      <c r="F19" s="2"/>
      <c r="G19" s="2"/>
      <c r="H19" s="2"/>
      <c r="I19" s="2"/>
      <c r="J19" s="2"/>
      <c r="K19" s="2"/>
      <c r="N19" s="83">
        <v>11</v>
      </c>
      <c r="O19" s="3" t="s">
        <v>53</v>
      </c>
      <c r="P19" s="88">
        <v>0</v>
      </c>
      <c r="Q19" s="88">
        <v>0</v>
      </c>
      <c r="R19" s="88">
        <v>0</v>
      </c>
      <c r="S19" s="88">
        <v>0</v>
      </c>
      <c r="T19" s="88">
        <v>0</v>
      </c>
      <c r="U19" s="88">
        <v>0</v>
      </c>
      <c r="V19" s="88">
        <v>3</v>
      </c>
      <c r="W19" s="88">
        <v>0</v>
      </c>
      <c r="X19" s="88">
        <v>0</v>
      </c>
      <c r="Y19" s="88">
        <v>3</v>
      </c>
      <c r="AB19" s="3" t="s">
        <v>3</v>
      </c>
      <c r="AC19" s="97">
        <v>1</v>
      </c>
      <c r="AD19" s="88">
        <v>11</v>
      </c>
      <c r="AE19" s="88">
        <v>24</v>
      </c>
      <c r="AF19" s="88">
        <v>27</v>
      </c>
      <c r="AG19" s="88">
        <v>8</v>
      </c>
      <c r="AH19" s="88">
        <v>8</v>
      </c>
      <c r="AI19" s="88">
        <v>2</v>
      </c>
      <c r="AJ19" s="88">
        <v>3</v>
      </c>
      <c r="AK19" s="88">
        <v>6</v>
      </c>
      <c r="AL19" s="88">
        <v>90</v>
      </c>
      <c r="AO19" s="108" t="s">
        <v>3</v>
      </c>
      <c r="AP19" s="97">
        <v>30</v>
      </c>
      <c r="AQ19" s="88">
        <v>61</v>
      </c>
      <c r="AR19" s="97">
        <v>0</v>
      </c>
      <c r="AS19" s="97">
        <v>90</v>
      </c>
      <c r="BR19" s="2"/>
    </row>
    <row r="20" spans="1:83">
      <c r="A20" s="2" t="s">
        <v>173</v>
      </c>
      <c r="B20" s="1"/>
      <c r="C20" s="2"/>
      <c r="D20" s="2"/>
      <c r="E20" s="2"/>
      <c r="F20" s="2"/>
      <c r="G20" s="2"/>
      <c r="H20" s="2"/>
      <c r="J20" s="2"/>
      <c r="K20" s="2"/>
      <c r="N20" s="83">
        <v>12</v>
      </c>
      <c r="O20" s="94" t="s">
        <v>8</v>
      </c>
      <c r="P20" s="88">
        <v>0</v>
      </c>
      <c r="Q20" s="88">
        <v>0</v>
      </c>
      <c r="R20" s="88">
        <v>0</v>
      </c>
      <c r="S20" s="88">
        <v>0</v>
      </c>
      <c r="T20" s="88">
        <v>0</v>
      </c>
      <c r="U20" s="88">
        <v>1</v>
      </c>
      <c r="V20" s="88">
        <v>25</v>
      </c>
      <c r="W20" s="88">
        <v>36</v>
      </c>
      <c r="X20" s="88">
        <v>0</v>
      </c>
      <c r="Y20" s="88">
        <v>62</v>
      </c>
      <c r="AB20" s="94" t="s">
        <v>7</v>
      </c>
      <c r="AC20" s="88">
        <v>0</v>
      </c>
      <c r="AD20" s="88">
        <v>0</v>
      </c>
      <c r="AE20" s="88">
        <v>0</v>
      </c>
      <c r="AF20" s="88">
        <v>0</v>
      </c>
      <c r="AG20" s="88">
        <v>12</v>
      </c>
      <c r="AH20" s="88">
        <v>3</v>
      </c>
      <c r="AI20" s="88">
        <v>11</v>
      </c>
      <c r="AJ20" s="88">
        <v>12</v>
      </c>
      <c r="AK20" s="88">
        <v>27</v>
      </c>
      <c r="AL20" s="88">
        <v>65</v>
      </c>
      <c r="AO20" s="108" t="s">
        <v>7</v>
      </c>
      <c r="AP20" s="97">
        <v>59</v>
      </c>
      <c r="AQ20" s="97">
        <v>6</v>
      </c>
      <c r="AR20" s="97">
        <v>0</v>
      </c>
      <c r="AS20" s="97">
        <v>65</v>
      </c>
      <c r="BR20" s="2"/>
      <c r="BT20" s="2"/>
    </row>
    <row r="21" spans="1:83">
      <c r="A21" s="2" t="s">
        <v>171</v>
      </c>
      <c r="B21" s="1"/>
      <c r="C21" s="2"/>
      <c r="D21" s="2"/>
      <c r="E21" s="2"/>
      <c r="F21" s="2"/>
      <c r="G21" s="2"/>
      <c r="H21" s="2"/>
      <c r="I21" s="2"/>
      <c r="J21" s="2"/>
      <c r="K21" s="2"/>
      <c r="N21" s="83">
        <v>13</v>
      </c>
      <c r="O21" s="3" t="s">
        <v>9</v>
      </c>
      <c r="P21" s="88">
        <v>0</v>
      </c>
      <c r="Q21" s="88">
        <v>0</v>
      </c>
      <c r="R21" s="88">
        <v>0</v>
      </c>
      <c r="S21" s="88">
        <v>0</v>
      </c>
      <c r="T21" s="88">
        <v>0</v>
      </c>
      <c r="U21" s="88">
        <v>22</v>
      </c>
      <c r="V21" s="88">
        <v>165</v>
      </c>
      <c r="W21" s="88">
        <v>205</v>
      </c>
      <c r="X21" s="88">
        <v>356</v>
      </c>
      <c r="Y21" s="88">
        <v>748</v>
      </c>
      <c r="AB21" s="94" t="s">
        <v>8</v>
      </c>
      <c r="AC21" s="88">
        <v>0</v>
      </c>
      <c r="AD21" s="88">
        <v>0</v>
      </c>
      <c r="AE21" s="88">
        <v>0</v>
      </c>
      <c r="AF21" s="88">
        <v>0</v>
      </c>
      <c r="AG21" s="88">
        <v>0</v>
      </c>
      <c r="AH21" s="88">
        <v>1</v>
      </c>
      <c r="AI21" s="88">
        <v>25</v>
      </c>
      <c r="AJ21" s="88">
        <v>36</v>
      </c>
      <c r="AK21" s="88">
        <v>0</v>
      </c>
      <c r="AL21" s="88">
        <v>62</v>
      </c>
      <c r="AO21" s="108" t="s">
        <v>8</v>
      </c>
      <c r="AP21" s="97">
        <v>61</v>
      </c>
      <c r="AQ21" s="97">
        <v>0</v>
      </c>
      <c r="AR21" s="97">
        <v>1</v>
      </c>
      <c r="AS21" s="97">
        <v>62</v>
      </c>
      <c r="BR21" s="2"/>
      <c r="BT21" s="2"/>
    </row>
    <row r="22" spans="1:83">
      <c r="A22" s="2" t="s">
        <v>160</v>
      </c>
      <c r="B22" s="14"/>
      <c r="C22" s="14"/>
      <c r="D22" s="2"/>
      <c r="E22" s="2"/>
      <c r="F22" s="2"/>
      <c r="G22" s="2"/>
      <c r="K22" s="2"/>
      <c r="N22" s="83">
        <v>14</v>
      </c>
      <c r="O22" s="3" t="s">
        <v>46</v>
      </c>
      <c r="P22" s="88">
        <v>0</v>
      </c>
      <c r="Q22" s="88">
        <v>0</v>
      </c>
      <c r="R22" s="88">
        <v>0</v>
      </c>
      <c r="S22" s="88">
        <v>0</v>
      </c>
      <c r="T22" s="88">
        <v>0</v>
      </c>
      <c r="U22" s="88">
        <v>1</v>
      </c>
      <c r="V22" s="88">
        <v>2</v>
      </c>
      <c r="W22" s="88">
        <v>0</v>
      </c>
      <c r="X22" s="88">
        <v>6</v>
      </c>
      <c r="Y22" s="88">
        <v>9</v>
      </c>
      <c r="AB22" s="3" t="s">
        <v>56</v>
      </c>
      <c r="AC22" s="97">
        <v>0</v>
      </c>
      <c r="AD22" s="97">
        <v>0</v>
      </c>
      <c r="AE22" s="97">
        <v>0</v>
      </c>
      <c r="AF22" s="97">
        <v>0</v>
      </c>
      <c r="AG22" s="97">
        <v>0</v>
      </c>
      <c r="AH22" s="97">
        <v>0</v>
      </c>
      <c r="AI22" s="97">
        <v>19</v>
      </c>
      <c r="AJ22" s="97">
        <v>3</v>
      </c>
      <c r="AK22" s="97">
        <v>0</v>
      </c>
      <c r="AL22" s="97">
        <v>22</v>
      </c>
      <c r="AO22" s="108" t="s">
        <v>56</v>
      </c>
      <c r="AP22" s="97">
        <v>19</v>
      </c>
      <c r="AQ22" s="88">
        <v>3</v>
      </c>
      <c r="AR22" s="97">
        <v>0</v>
      </c>
      <c r="AS22" s="88">
        <v>22</v>
      </c>
      <c r="BR22" s="2"/>
      <c r="BT22" s="2"/>
    </row>
    <row r="23" spans="1:83">
      <c r="A23" s="2"/>
      <c r="D23" s="14"/>
      <c r="E23" s="14"/>
      <c r="F23" s="14"/>
      <c r="N23" s="83">
        <v>15</v>
      </c>
      <c r="O23" s="3" t="s">
        <v>10</v>
      </c>
      <c r="P23" s="88">
        <v>0</v>
      </c>
      <c r="Q23" s="88">
        <v>0</v>
      </c>
      <c r="R23" s="88">
        <v>0</v>
      </c>
      <c r="S23" s="88">
        <v>0</v>
      </c>
      <c r="T23" s="88">
        <v>0</v>
      </c>
      <c r="U23" s="88">
        <v>2</v>
      </c>
      <c r="V23" s="88">
        <v>4</v>
      </c>
      <c r="W23" s="88">
        <v>8</v>
      </c>
      <c r="X23" s="88">
        <v>7</v>
      </c>
      <c r="Y23" s="88">
        <v>21</v>
      </c>
      <c r="Z23" s="2"/>
      <c r="AA23" s="2"/>
      <c r="AB23" s="3" t="s">
        <v>10</v>
      </c>
      <c r="AC23" s="88">
        <v>0</v>
      </c>
      <c r="AD23" s="88">
        <v>0</v>
      </c>
      <c r="AE23" s="88">
        <v>0</v>
      </c>
      <c r="AF23" s="88">
        <v>0</v>
      </c>
      <c r="AG23" s="88">
        <v>0</v>
      </c>
      <c r="AH23" s="88">
        <v>2</v>
      </c>
      <c r="AI23" s="88">
        <v>4</v>
      </c>
      <c r="AJ23" s="88">
        <v>8</v>
      </c>
      <c r="AK23" s="88">
        <v>7</v>
      </c>
      <c r="AL23" s="88">
        <v>21</v>
      </c>
      <c r="AM23" s="2"/>
      <c r="AN23" s="2"/>
      <c r="AO23" s="108" t="s">
        <v>10</v>
      </c>
      <c r="AP23" s="97">
        <v>8</v>
      </c>
      <c r="AQ23" s="88">
        <v>0</v>
      </c>
      <c r="AR23" s="97">
        <v>13</v>
      </c>
      <c r="AS23" s="88">
        <v>21</v>
      </c>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row>
    <row r="24" spans="1:83">
      <c r="N24" s="83">
        <v>16</v>
      </c>
      <c r="O24" s="94" t="s">
        <v>11</v>
      </c>
      <c r="P24" s="88">
        <v>0</v>
      </c>
      <c r="Q24" s="88">
        <v>0</v>
      </c>
      <c r="R24" s="88">
        <v>0</v>
      </c>
      <c r="S24" s="88">
        <v>0</v>
      </c>
      <c r="T24" s="88">
        <v>1</v>
      </c>
      <c r="U24" s="88">
        <v>110</v>
      </c>
      <c r="V24" s="88">
        <v>5254</v>
      </c>
      <c r="W24" s="88">
        <v>2529</v>
      </c>
      <c r="X24" s="88">
        <v>70</v>
      </c>
      <c r="Y24" s="88">
        <v>7964</v>
      </c>
      <c r="Z24" s="2"/>
      <c r="AA24" s="2"/>
      <c r="AB24" s="3" t="s">
        <v>15</v>
      </c>
      <c r="AC24" s="97">
        <v>0</v>
      </c>
      <c r="AD24" s="97">
        <v>0</v>
      </c>
      <c r="AE24" s="97">
        <v>0</v>
      </c>
      <c r="AF24" s="97">
        <v>0</v>
      </c>
      <c r="AG24" s="97">
        <v>0</v>
      </c>
      <c r="AH24" s="97">
        <v>0</v>
      </c>
      <c r="AI24" s="97">
        <v>4</v>
      </c>
      <c r="AJ24" s="97">
        <v>14</v>
      </c>
      <c r="AK24" s="97">
        <v>0</v>
      </c>
      <c r="AL24" s="97">
        <v>18</v>
      </c>
      <c r="AM24" s="2"/>
      <c r="AN24" s="2"/>
      <c r="AO24" s="108" t="s">
        <v>15</v>
      </c>
      <c r="AP24" s="97">
        <v>16</v>
      </c>
      <c r="AQ24" s="88">
        <v>2</v>
      </c>
      <c r="AR24" s="97">
        <v>0</v>
      </c>
      <c r="AS24" s="88">
        <v>18</v>
      </c>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row>
    <row r="25" spans="1:83">
      <c r="A25" s="1" t="s">
        <v>163</v>
      </c>
      <c r="B25" s="14"/>
      <c r="C25" s="2"/>
      <c r="D25" s="2" t="s">
        <v>30</v>
      </c>
      <c r="E25" s="2"/>
      <c r="F25" s="2"/>
      <c r="G25" s="2"/>
      <c r="H25" s="2"/>
      <c r="I25" s="2"/>
      <c r="J25" s="2"/>
      <c r="K25" s="2"/>
      <c r="N25" s="83">
        <v>17</v>
      </c>
      <c r="O25" s="3" t="s">
        <v>12</v>
      </c>
      <c r="P25" s="97">
        <v>0</v>
      </c>
      <c r="Q25" s="88">
        <v>0</v>
      </c>
      <c r="R25" s="88">
        <v>0</v>
      </c>
      <c r="S25" s="88">
        <v>0</v>
      </c>
      <c r="T25" s="88">
        <v>0</v>
      </c>
      <c r="U25" s="88">
        <v>0</v>
      </c>
      <c r="V25" s="88">
        <v>48</v>
      </c>
      <c r="W25" s="88">
        <v>18</v>
      </c>
      <c r="X25" s="88">
        <v>62</v>
      </c>
      <c r="Y25" s="88">
        <v>128</v>
      </c>
      <c r="Z25" s="2"/>
      <c r="AA25" s="2"/>
      <c r="AB25" s="94" t="s">
        <v>47</v>
      </c>
      <c r="AC25" s="88">
        <v>0</v>
      </c>
      <c r="AD25" s="88">
        <v>0</v>
      </c>
      <c r="AE25" s="88">
        <v>0</v>
      </c>
      <c r="AF25" s="88">
        <v>0</v>
      </c>
      <c r="AG25" s="88">
        <v>0</v>
      </c>
      <c r="AH25" s="88">
        <v>0</v>
      </c>
      <c r="AI25" s="88">
        <v>0</v>
      </c>
      <c r="AJ25" s="88">
        <v>10</v>
      </c>
      <c r="AK25" s="88">
        <v>0</v>
      </c>
      <c r="AL25" s="88">
        <v>10</v>
      </c>
      <c r="AM25" s="2"/>
      <c r="AN25" s="2"/>
      <c r="AO25" s="108" t="s">
        <v>47</v>
      </c>
      <c r="AP25" s="97">
        <v>2</v>
      </c>
      <c r="AQ25" s="88">
        <v>8</v>
      </c>
      <c r="AR25" s="97">
        <v>0</v>
      </c>
      <c r="AS25" s="69">
        <v>10</v>
      </c>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row>
    <row r="26" spans="1:83">
      <c r="A26" s="1" t="s">
        <v>58</v>
      </c>
      <c r="B26" s="2"/>
      <c r="C26" s="2"/>
      <c r="D26" s="2"/>
      <c r="E26" s="2"/>
      <c r="F26" s="2"/>
      <c r="G26" s="2"/>
      <c r="H26" s="2"/>
      <c r="I26" s="2"/>
      <c r="J26" s="2"/>
      <c r="K26" s="2"/>
      <c r="N26" s="83"/>
      <c r="O26" s="3" t="s">
        <v>18</v>
      </c>
      <c r="P26" s="88">
        <v>0</v>
      </c>
      <c r="Q26" s="88">
        <v>0</v>
      </c>
      <c r="R26" s="88">
        <v>0</v>
      </c>
      <c r="S26" s="88">
        <v>1</v>
      </c>
      <c r="T26" s="88">
        <v>0</v>
      </c>
      <c r="U26" s="88">
        <v>56</v>
      </c>
      <c r="V26" s="88">
        <v>5066</v>
      </c>
      <c r="W26" s="88">
        <v>120</v>
      </c>
      <c r="X26" s="88">
        <v>62</v>
      </c>
      <c r="Y26" s="88">
        <v>5305</v>
      </c>
      <c r="Z26" s="20"/>
      <c r="AA26" s="2"/>
      <c r="AB26" s="94" t="s">
        <v>4</v>
      </c>
      <c r="AC26" s="97">
        <v>0</v>
      </c>
      <c r="AD26" s="88">
        <v>0</v>
      </c>
      <c r="AE26" s="88">
        <v>0</v>
      </c>
      <c r="AF26" s="88">
        <v>2</v>
      </c>
      <c r="AG26" s="88">
        <v>1</v>
      </c>
      <c r="AH26" s="88">
        <v>1</v>
      </c>
      <c r="AI26" s="88">
        <v>2</v>
      </c>
      <c r="AJ26" s="88">
        <v>3</v>
      </c>
      <c r="AK26" s="88">
        <v>0</v>
      </c>
      <c r="AL26" s="88">
        <v>9</v>
      </c>
      <c r="AM26" s="2"/>
      <c r="AN26" s="2"/>
      <c r="AO26" s="108" t="s">
        <v>4</v>
      </c>
      <c r="AP26" s="97">
        <v>3</v>
      </c>
      <c r="AQ26" s="88">
        <v>6</v>
      </c>
      <c r="AR26" s="97">
        <v>0</v>
      </c>
      <c r="AS26" s="88">
        <v>9</v>
      </c>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row>
    <row r="27" spans="1:83">
      <c r="A27" s="1" t="s">
        <v>183</v>
      </c>
      <c r="B27" s="2"/>
      <c r="C27" s="2"/>
      <c r="D27" s="2"/>
      <c r="E27" s="2"/>
      <c r="F27" s="2"/>
      <c r="G27" s="2"/>
      <c r="H27" s="2"/>
      <c r="I27" s="2"/>
      <c r="J27" s="2"/>
      <c r="K27" s="2"/>
      <c r="N27" s="83">
        <v>18</v>
      </c>
      <c r="O27" s="94" t="s">
        <v>13</v>
      </c>
      <c r="P27" s="88">
        <v>0</v>
      </c>
      <c r="Q27" s="88">
        <v>0</v>
      </c>
      <c r="R27" s="88">
        <v>0</v>
      </c>
      <c r="S27" s="88">
        <v>0</v>
      </c>
      <c r="T27" s="88">
        <v>0</v>
      </c>
      <c r="U27" s="88">
        <v>0</v>
      </c>
      <c r="V27" s="88">
        <v>1</v>
      </c>
      <c r="W27" s="88">
        <v>9</v>
      </c>
      <c r="X27" s="88">
        <v>136</v>
      </c>
      <c r="Y27" s="88">
        <v>146</v>
      </c>
      <c r="Z27" s="20"/>
      <c r="AA27" s="2"/>
      <c r="AB27" s="3" t="s">
        <v>46</v>
      </c>
      <c r="AC27" s="88">
        <v>0</v>
      </c>
      <c r="AD27" s="88">
        <v>0</v>
      </c>
      <c r="AE27" s="88">
        <v>0</v>
      </c>
      <c r="AF27" s="88">
        <v>0</v>
      </c>
      <c r="AG27" s="88">
        <v>0</v>
      </c>
      <c r="AH27" s="88">
        <v>1</v>
      </c>
      <c r="AI27" s="88">
        <v>2</v>
      </c>
      <c r="AJ27" s="88">
        <v>0</v>
      </c>
      <c r="AK27" s="88">
        <v>6</v>
      </c>
      <c r="AL27" s="88">
        <v>9</v>
      </c>
      <c r="AM27" s="2"/>
      <c r="AN27" s="2"/>
      <c r="AO27" s="108" t="s">
        <v>46</v>
      </c>
      <c r="AP27" s="97">
        <v>8</v>
      </c>
      <c r="AQ27" s="88">
        <v>1</v>
      </c>
      <c r="AR27" s="2">
        <v>0</v>
      </c>
      <c r="AS27" s="88">
        <v>9</v>
      </c>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row>
    <row r="28" spans="1:83">
      <c r="A28" s="2"/>
      <c r="B28" s="1" t="s">
        <v>20</v>
      </c>
      <c r="C28" s="2"/>
      <c r="D28" s="2"/>
      <c r="F28" s="1" t="s">
        <v>21</v>
      </c>
      <c r="G28" s="2"/>
      <c r="H28" s="2"/>
      <c r="I28" s="2"/>
      <c r="J28" s="2"/>
      <c r="K28" s="2"/>
      <c r="N28" s="83">
        <v>19</v>
      </c>
      <c r="O28" s="94" t="s">
        <v>14</v>
      </c>
      <c r="P28" s="88">
        <v>0</v>
      </c>
      <c r="Q28" s="88">
        <v>0</v>
      </c>
      <c r="R28" s="88">
        <v>108</v>
      </c>
      <c r="S28" s="88">
        <v>4</v>
      </c>
      <c r="T28" s="88">
        <v>14</v>
      </c>
      <c r="U28" s="88">
        <v>84</v>
      </c>
      <c r="V28" s="88">
        <v>1658</v>
      </c>
      <c r="W28" s="88">
        <v>655</v>
      </c>
      <c r="X28" s="88">
        <v>25</v>
      </c>
      <c r="Y28" s="88">
        <v>2548</v>
      </c>
      <c r="Z28" s="2"/>
      <c r="AA28" s="2"/>
      <c r="AB28" s="94" t="s">
        <v>52</v>
      </c>
      <c r="AC28" s="88">
        <v>0</v>
      </c>
      <c r="AD28" s="88">
        <v>0</v>
      </c>
      <c r="AE28" s="88">
        <v>0</v>
      </c>
      <c r="AF28" s="88">
        <v>0</v>
      </c>
      <c r="AG28" s="88">
        <v>0</v>
      </c>
      <c r="AH28" s="88">
        <v>0</v>
      </c>
      <c r="AI28" s="88">
        <v>0</v>
      </c>
      <c r="AJ28" s="88">
        <v>6</v>
      </c>
      <c r="AK28" s="88">
        <v>0</v>
      </c>
      <c r="AL28" s="88">
        <v>6</v>
      </c>
      <c r="AM28" s="2"/>
      <c r="AN28" s="2"/>
      <c r="AO28" s="108" t="s">
        <v>52</v>
      </c>
      <c r="AP28" s="97">
        <v>3</v>
      </c>
      <c r="AQ28" s="97">
        <v>3</v>
      </c>
      <c r="AR28" s="97">
        <v>0</v>
      </c>
      <c r="AS28" s="88">
        <v>6</v>
      </c>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row>
    <row r="29" spans="1:83">
      <c r="A29" s="34" t="s">
        <v>19</v>
      </c>
      <c r="B29" s="5">
        <v>13</v>
      </c>
      <c r="C29" s="5">
        <v>18</v>
      </c>
      <c r="D29" s="5">
        <v>23</v>
      </c>
      <c r="E29" s="5">
        <v>28</v>
      </c>
      <c r="F29" s="5">
        <v>3</v>
      </c>
      <c r="G29" s="5">
        <v>8</v>
      </c>
      <c r="H29" s="5">
        <v>13</v>
      </c>
      <c r="I29" s="5">
        <v>18</v>
      </c>
      <c r="J29" s="5">
        <v>23</v>
      </c>
      <c r="K29" s="8" t="s">
        <v>24</v>
      </c>
      <c r="N29" s="83">
        <v>20</v>
      </c>
      <c r="O29" s="3" t="s">
        <v>42</v>
      </c>
      <c r="P29" s="88">
        <v>0</v>
      </c>
      <c r="Q29" s="88">
        <v>2</v>
      </c>
      <c r="R29" s="88">
        <v>0</v>
      </c>
      <c r="S29" s="88">
        <v>0</v>
      </c>
      <c r="T29" s="88">
        <v>0</v>
      </c>
      <c r="U29" s="88">
        <v>0</v>
      </c>
      <c r="V29" s="97">
        <v>2</v>
      </c>
      <c r="W29" s="88">
        <v>0</v>
      </c>
      <c r="X29" s="88">
        <v>0</v>
      </c>
      <c r="Y29" s="88">
        <v>4</v>
      </c>
      <c r="Z29" s="2"/>
      <c r="AA29" s="2"/>
      <c r="AB29" s="98" t="s">
        <v>91</v>
      </c>
      <c r="AC29" s="97">
        <v>0</v>
      </c>
      <c r="AD29" s="97">
        <v>0</v>
      </c>
      <c r="AE29" s="97">
        <v>0</v>
      </c>
      <c r="AF29" s="97">
        <v>0</v>
      </c>
      <c r="AG29" s="97">
        <v>0</v>
      </c>
      <c r="AH29" s="97">
        <v>0</v>
      </c>
      <c r="AI29" s="97">
        <v>0</v>
      </c>
      <c r="AJ29" s="97">
        <v>2</v>
      </c>
      <c r="AK29" s="97">
        <v>3</v>
      </c>
      <c r="AL29" s="97">
        <v>5</v>
      </c>
      <c r="AM29" s="2"/>
      <c r="AN29" s="2"/>
      <c r="AO29" s="108" t="s">
        <v>222</v>
      </c>
      <c r="AP29" s="97">
        <v>5</v>
      </c>
      <c r="AQ29" s="88">
        <v>0</v>
      </c>
      <c r="AR29" s="97">
        <v>0</v>
      </c>
      <c r="AS29" s="88">
        <v>5</v>
      </c>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row>
    <row r="30" spans="1:83">
      <c r="A30" s="3" t="s">
        <v>1</v>
      </c>
      <c r="B30" s="20">
        <f>SUM(B74+B117+B160+B203+B246+B289)</f>
        <v>0</v>
      </c>
      <c r="C30" s="20">
        <f t="shared" ref="C30:J30" si="0">SUM(C74+C117+C160+C203+C246+C289)</f>
        <v>0</v>
      </c>
      <c r="D30" s="20">
        <f t="shared" si="0"/>
        <v>0</v>
      </c>
      <c r="E30" s="20">
        <f t="shared" si="0"/>
        <v>0</v>
      </c>
      <c r="F30" s="20">
        <f t="shared" si="0"/>
        <v>0</v>
      </c>
      <c r="G30" s="20">
        <f t="shared" si="0"/>
        <v>14</v>
      </c>
      <c r="H30" s="20">
        <f t="shared" si="0"/>
        <v>36</v>
      </c>
      <c r="I30" s="20">
        <f t="shared" si="0"/>
        <v>14</v>
      </c>
      <c r="J30" s="20">
        <f t="shared" si="0"/>
        <v>28</v>
      </c>
      <c r="K30" s="20">
        <f>SUM(B30:J30)</f>
        <v>92</v>
      </c>
      <c r="N30" s="83">
        <v>21</v>
      </c>
      <c r="O30" s="3" t="s">
        <v>15</v>
      </c>
      <c r="P30" s="97">
        <v>0</v>
      </c>
      <c r="Q30" s="97">
        <v>0</v>
      </c>
      <c r="R30" s="97">
        <v>0</v>
      </c>
      <c r="S30" s="97">
        <v>0</v>
      </c>
      <c r="T30" s="97">
        <v>0</v>
      </c>
      <c r="U30" s="97">
        <v>0</v>
      </c>
      <c r="V30" s="97">
        <v>4</v>
      </c>
      <c r="W30" s="97">
        <v>14</v>
      </c>
      <c r="X30" s="97">
        <v>0</v>
      </c>
      <c r="Y30" s="97">
        <v>18</v>
      </c>
      <c r="Z30" s="2"/>
      <c r="AA30" s="2"/>
      <c r="AB30" s="3" t="s">
        <v>42</v>
      </c>
      <c r="AC30" s="88">
        <v>0</v>
      </c>
      <c r="AD30" s="88">
        <v>2</v>
      </c>
      <c r="AE30" s="88">
        <v>0</v>
      </c>
      <c r="AF30" s="88">
        <v>0</v>
      </c>
      <c r="AG30" s="88">
        <v>0</v>
      </c>
      <c r="AH30" s="88">
        <v>0</v>
      </c>
      <c r="AI30" s="97">
        <v>2</v>
      </c>
      <c r="AJ30" s="88">
        <v>0</v>
      </c>
      <c r="AK30" s="88">
        <v>0</v>
      </c>
      <c r="AL30" s="88">
        <v>4</v>
      </c>
      <c r="AM30" s="2"/>
      <c r="AN30" s="2"/>
      <c r="AO30" s="108" t="s">
        <v>42</v>
      </c>
      <c r="AP30" s="97">
        <v>2</v>
      </c>
      <c r="AQ30" s="88">
        <v>0</v>
      </c>
      <c r="AR30" s="97">
        <v>2</v>
      </c>
      <c r="AS30" s="88">
        <v>4</v>
      </c>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row>
    <row r="31" spans="1:83">
      <c r="A31" s="19" t="s">
        <v>51</v>
      </c>
      <c r="B31" s="20">
        <f t="shared" ref="B31:J64" si="1">SUM(B75+B118+B161+B204+B247+B290)</f>
        <v>0</v>
      </c>
      <c r="C31" s="20">
        <f t="shared" si="1"/>
        <v>0</v>
      </c>
      <c r="D31" s="20">
        <f t="shared" si="1"/>
        <v>0</v>
      </c>
      <c r="E31" s="20">
        <f t="shared" si="1"/>
        <v>0</v>
      </c>
      <c r="F31" s="20">
        <f t="shared" si="1"/>
        <v>0</v>
      </c>
      <c r="G31" s="20">
        <f t="shared" si="1"/>
        <v>0</v>
      </c>
      <c r="H31" s="20">
        <f t="shared" si="1"/>
        <v>0</v>
      </c>
      <c r="I31" s="20">
        <f t="shared" si="1"/>
        <v>0</v>
      </c>
      <c r="J31" s="20">
        <f t="shared" si="1"/>
        <v>0</v>
      </c>
      <c r="K31" s="20">
        <f t="shared" ref="K31:K64" si="2">SUM(B31:J31)</f>
        <v>0</v>
      </c>
      <c r="N31" s="83">
        <v>22</v>
      </c>
      <c r="O31" s="3" t="s">
        <v>56</v>
      </c>
      <c r="P31" s="97">
        <v>0</v>
      </c>
      <c r="Q31" s="97">
        <v>0</v>
      </c>
      <c r="R31" s="97">
        <v>0</v>
      </c>
      <c r="S31" s="97">
        <v>0</v>
      </c>
      <c r="T31" s="97">
        <v>0</v>
      </c>
      <c r="U31" s="97">
        <v>0</v>
      </c>
      <c r="V31" s="97">
        <v>19</v>
      </c>
      <c r="W31" s="97">
        <v>3</v>
      </c>
      <c r="X31" s="97">
        <v>0</v>
      </c>
      <c r="Y31" s="97">
        <v>22</v>
      </c>
      <c r="Z31" s="2"/>
      <c r="AA31" s="2"/>
      <c r="AB31" s="3" t="s">
        <v>53</v>
      </c>
      <c r="AC31" s="88">
        <v>0</v>
      </c>
      <c r="AD31" s="88">
        <v>0</v>
      </c>
      <c r="AE31" s="88">
        <v>0</v>
      </c>
      <c r="AF31" s="88">
        <v>0</v>
      </c>
      <c r="AG31" s="88">
        <v>0</v>
      </c>
      <c r="AH31" s="88">
        <v>0</v>
      </c>
      <c r="AI31" s="88">
        <v>3</v>
      </c>
      <c r="AJ31" s="88">
        <v>0</v>
      </c>
      <c r="AK31" s="88">
        <v>0</v>
      </c>
      <c r="AL31" s="88">
        <v>3</v>
      </c>
      <c r="AM31" s="2"/>
      <c r="AN31" s="2"/>
      <c r="AO31" s="108" t="s">
        <v>53</v>
      </c>
      <c r="AP31" s="97">
        <v>0</v>
      </c>
      <c r="AQ31" s="88">
        <v>3</v>
      </c>
      <c r="AR31" s="97">
        <v>0</v>
      </c>
      <c r="AS31" s="88">
        <v>3</v>
      </c>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row>
    <row r="32" spans="1:83">
      <c r="A32" s="19" t="s">
        <v>47</v>
      </c>
      <c r="B32" s="20">
        <f t="shared" si="1"/>
        <v>0</v>
      </c>
      <c r="C32" s="20">
        <f t="shared" si="1"/>
        <v>0</v>
      </c>
      <c r="D32" s="20">
        <f t="shared" si="1"/>
        <v>0</v>
      </c>
      <c r="E32" s="20">
        <f t="shared" si="1"/>
        <v>0</v>
      </c>
      <c r="F32" s="20">
        <f t="shared" si="1"/>
        <v>0</v>
      </c>
      <c r="G32" s="20">
        <f t="shared" si="1"/>
        <v>0</v>
      </c>
      <c r="H32" s="20">
        <f t="shared" si="1"/>
        <v>0</v>
      </c>
      <c r="I32" s="20">
        <f t="shared" si="1"/>
        <v>10</v>
      </c>
      <c r="J32" s="20">
        <f t="shared" si="1"/>
        <v>0</v>
      </c>
      <c r="K32" s="20">
        <f t="shared" si="2"/>
        <v>10</v>
      </c>
      <c r="N32" s="83"/>
      <c r="O32" s="95" t="s">
        <v>49</v>
      </c>
      <c r="P32" s="97">
        <v>0</v>
      </c>
      <c r="Q32" s="97">
        <v>0</v>
      </c>
      <c r="R32" s="97">
        <v>0</v>
      </c>
      <c r="S32" s="97">
        <v>0</v>
      </c>
      <c r="T32" s="97">
        <v>0</v>
      </c>
      <c r="U32" s="97">
        <v>6</v>
      </c>
      <c r="V32" s="97">
        <v>155</v>
      </c>
      <c r="W32" s="97">
        <v>142</v>
      </c>
      <c r="X32" s="97">
        <v>41</v>
      </c>
      <c r="Y32" s="97">
        <v>344</v>
      </c>
      <c r="Z32" s="2"/>
      <c r="AA32" s="2"/>
      <c r="AB32" s="3" t="s">
        <v>45</v>
      </c>
      <c r="AC32" s="88">
        <v>0</v>
      </c>
      <c r="AD32" s="88">
        <v>0</v>
      </c>
      <c r="AE32" s="88">
        <v>0</v>
      </c>
      <c r="AF32" s="88">
        <v>0</v>
      </c>
      <c r="AG32" s="88">
        <v>0</v>
      </c>
      <c r="AH32" s="88">
        <v>0</v>
      </c>
      <c r="AI32" s="88">
        <v>2</v>
      </c>
      <c r="AJ32" s="88">
        <v>0</v>
      </c>
      <c r="AK32" s="88">
        <v>0</v>
      </c>
      <c r="AL32" s="88">
        <v>2</v>
      </c>
      <c r="AM32" s="2"/>
      <c r="AN32" s="2"/>
      <c r="AO32" s="108" t="s">
        <v>45</v>
      </c>
      <c r="AP32" s="97">
        <v>0</v>
      </c>
      <c r="AQ32" s="88">
        <v>0</v>
      </c>
      <c r="AR32" s="97">
        <v>2</v>
      </c>
      <c r="AS32" s="88">
        <v>2</v>
      </c>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row>
    <row r="33" spans="1:83">
      <c r="A33" s="19" t="s">
        <v>43</v>
      </c>
      <c r="B33" s="20">
        <f t="shared" si="1"/>
        <v>0</v>
      </c>
      <c r="C33" s="20">
        <f t="shared" si="1"/>
        <v>0</v>
      </c>
      <c r="D33" s="20">
        <f t="shared" si="1"/>
        <v>3</v>
      </c>
      <c r="E33" s="20">
        <f t="shared" si="1"/>
        <v>2</v>
      </c>
      <c r="F33" s="20">
        <f t="shared" si="1"/>
        <v>14</v>
      </c>
      <c r="G33" s="20">
        <f t="shared" si="1"/>
        <v>38</v>
      </c>
      <c r="H33" s="20">
        <f t="shared" si="1"/>
        <v>25</v>
      </c>
      <c r="I33" s="20">
        <f t="shared" si="1"/>
        <v>14</v>
      </c>
      <c r="J33" s="20">
        <f t="shared" si="1"/>
        <v>0</v>
      </c>
      <c r="K33" s="20">
        <f t="shared" si="2"/>
        <v>96</v>
      </c>
      <c r="N33" s="83">
        <v>23</v>
      </c>
      <c r="O33" s="108" t="s">
        <v>17</v>
      </c>
      <c r="P33" s="97">
        <v>0</v>
      </c>
      <c r="Q33" s="97">
        <v>0</v>
      </c>
      <c r="R33" s="97">
        <v>0</v>
      </c>
      <c r="S33" s="97">
        <v>0</v>
      </c>
      <c r="T33" s="97">
        <v>0</v>
      </c>
      <c r="U33" s="97">
        <v>500</v>
      </c>
      <c r="V33" s="97">
        <v>0</v>
      </c>
      <c r="W33" s="97">
        <v>200</v>
      </c>
      <c r="X33" s="97">
        <v>3</v>
      </c>
      <c r="Y33" s="97">
        <v>703</v>
      </c>
      <c r="Z33" s="2"/>
      <c r="AA33" s="2"/>
      <c r="AB33" s="116" t="s">
        <v>50</v>
      </c>
      <c r="AC33" s="88">
        <v>0</v>
      </c>
      <c r="AD33" s="88">
        <v>0</v>
      </c>
      <c r="AE33" s="88">
        <v>0</v>
      </c>
      <c r="AF33" s="88">
        <v>2</v>
      </c>
      <c r="AG33" s="88">
        <v>0</v>
      </c>
      <c r="AH33" s="88">
        <v>0</v>
      </c>
      <c r="AI33" s="88">
        <v>0</v>
      </c>
      <c r="AJ33" s="88">
        <v>0</v>
      </c>
      <c r="AK33" s="88">
        <v>0</v>
      </c>
      <c r="AL33" s="88">
        <v>2</v>
      </c>
      <c r="AM33" s="2"/>
      <c r="AN33" s="2"/>
      <c r="AO33" s="108" t="s">
        <v>50</v>
      </c>
      <c r="AP33" s="97">
        <v>2</v>
      </c>
      <c r="AQ33" s="97">
        <v>0</v>
      </c>
      <c r="AR33" s="97">
        <v>0</v>
      </c>
      <c r="AS33" s="97">
        <v>2</v>
      </c>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row>
    <row r="34" spans="1:83">
      <c r="A34" s="3" t="s">
        <v>2</v>
      </c>
      <c r="B34" s="20">
        <f t="shared" si="1"/>
        <v>0</v>
      </c>
      <c r="C34" s="20">
        <f t="shared" si="1"/>
        <v>0</v>
      </c>
      <c r="D34" s="20">
        <f t="shared" si="1"/>
        <v>16</v>
      </c>
      <c r="E34" s="20">
        <f t="shared" si="1"/>
        <v>21</v>
      </c>
      <c r="F34" s="20">
        <f t="shared" si="1"/>
        <v>52</v>
      </c>
      <c r="G34" s="20">
        <f t="shared" si="1"/>
        <v>95</v>
      </c>
      <c r="H34" s="20">
        <f t="shared" si="1"/>
        <v>4</v>
      </c>
      <c r="I34" s="20">
        <f t="shared" si="1"/>
        <v>15</v>
      </c>
      <c r="J34" s="20">
        <f t="shared" si="1"/>
        <v>18</v>
      </c>
      <c r="K34" s="20">
        <f t="shared" si="2"/>
        <v>221</v>
      </c>
      <c r="N34" s="83"/>
      <c r="O34" s="115" t="s">
        <v>24</v>
      </c>
      <c r="P34" s="97">
        <v>1</v>
      </c>
      <c r="Q34" s="97">
        <v>13</v>
      </c>
      <c r="R34" s="97">
        <v>151</v>
      </c>
      <c r="S34" s="97">
        <v>59</v>
      </c>
      <c r="T34" s="97">
        <v>102</v>
      </c>
      <c r="U34" s="97">
        <v>941</v>
      </c>
      <c r="V34" s="97">
        <v>12488</v>
      </c>
      <c r="W34" s="97">
        <v>4018</v>
      </c>
      <c r="X34" s="97">
        <v>850</v>
      </c>
      <c r="Y34" s="97">
        <v>18623</v>
      </c>
      <c r="Z34" s="2"/>
      <c r="AA34" s="2"/>
      <c r="AB34" s="115" t="s">
        <v>24</v>
      </c>
      <c r="AC34" s="20">
        <f>SUM(AC8:AC33)</f>
        <v>1</v>
      </c>
      <c r="AD34" s="20">
        <f t="shared" ref="AD34:AL34" si="3">SUM(AD8:AD33)</f>
        <v>13</v>
      </c>
      <c r="AE34" s="20">
        <f t="shared" si="3"/>
        <v>151</v>
      </c>
      <c r="AF34" s="20">
        <f t="shared" si="3"/>
        <v>59</v>
      </c>
      <c r="AG34" s="20">
        <f t="shared" si="3"/>
        <v>102</v>
      </c>
      <c r="AH34" s="20">
        <f t="shared" si="3"/>
        <v>941</v>
      </c>
      <c r="AI34" s="20">
        <f t="shared" si="3"/>
        <v>12488</v>
      </c>
      <c r="AJ34" s="20">
        <f t="shared" si="3"/>
        <v>4018</v>
      </c>
      <c r="AK34" s="20">
        <f t="shared" si="3"/>
        <v>850</v>
      </c>
      <c r="AL34" s="20">
        <f t="shared" si="3"/>
        <v>18623</v>
      </c>
      <c r="AM34" s="2"/>
      <c r="AN34" s="2"/>
      <c r="AO34" s="158" t="s">
        <v>24</v>
      </c>
      <c r="AP34" s="159">
        <f>SUM(AP8:AP33)</f>
        <v>16956</v>
      </c>
      <c r="AQ34" s="159">
        <f t="shared" ref="AQ34:AS34" si="4">SUM(AQ8:AQ33)</f>
        <v>482</v>
      </c>
      <c r="AR34" s="159">
        <f t="shared" si="4"/>
        <v>1186</v>
      </c>
      <c r="AS34" s="159">
        <f t="shared" si="4"/>
        <v>18623</v>
      </c>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row>
    <row r="35" spans="1:83">
      <c r="A35" s="19" t="s">
        <v>45</v>
      </c>
      <c r="B35" s="20">
        <f t="shared" si="1"/>
        <v>0</v>
      </c>
      <c r="C35" s="20">
        <f t="shared" si="1"/>
        <v>0</v>
      </c>
      <c r="D35" s="20">
        <f t="shared" si="1"/>
        <v>0</v>
      </c>
      <c r="E35" s="20">
        <f t="shared" si="1"/>
        <v>0</v>
      </c>
      <c r="F35" s="20">
        <f t="shared" si="1"/>
        <v>0</v>
      </c>
      <c r="G35" s="20">
        <f t="shared" si="1"/>
        <v>0</v>
      </c>
      <c r="H35" s="20">
        <f t="shared" si="1"/>
        <v>2</v>
      </c>
      <c r="I35" s="20">
        <f t="shared" si="1"/>
        <v>0</v>
      </c>
      <c r="J35" s="20">
        <f t="shared" si="1"/>
        <v>0</v>
      </c>
      <c r="K35" s="20">
        <f t="shared" si="2"/>
        <v>2</v>
      </c>
      <c r="M35" s="2"/>
      <c r="N35" s="83"/>
      <c r="Y35" s="20"/>
      <c r="Z35" s="20"/>
      <c r="AA35" s="2"/>
      <c r="AL35" s="88"/>
      <c r="AM35" s="2"/>
      <c r="AN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row>
    <row r="36" spans="1:83">
      <c r="A36" s="3" t="s">
        <v>3</v>
      </c>
      <c r="B36" s="20">
        <f>SUM(B80+B123+B166+B209+B295)</f>
        <v>1</v>
      </c>
      <c r="C36" s="20">
        <f t="shared" si="1"/>
        <v>11</v>
      </c>
      <c r="D36" s="20">
        <f t="shared" si="1"/>
        <v>24</v>
      </c>
      <c r="E36" s="20">
        <f t="shared" si="1"/>
        <v>27</v>
      </c>
      <c r="F36" s="20">
        <f t="shared" si="1"/>
        <v>8</v>
      </c>
      <c r="G36" s="20">
        <f t="shared" si="1"/>
        <v>8</v>
      </c>
      <c r="H36" s="20">
        <f t="shared" si="1"/>
        <v>2</v>
      </c>
      <c r="I36" s="20">
        <f t="shared" si="1"/>
        <v>3</v>
      </c>
      <c r="J36" s="20">
        <f t="shared" si="1"/>
        <v>6</v>
      </c>
      <c r="K36" s="20">
        <f t="shared" si="2"/>
        <v>90</v>
      </c>
      <c r="N36" s="83"/>
      <c r="Z36" s="2"/>
      <c r="AA36" s="2"/>
      <c r="AL36" s="88"/>
      <c r="AM36" s="2"/>
      <c r="AN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row>
    <row r="37" spans="1:83">
      <c r="A37" s="3" t="s">
        <v>4</v>
      </c>
      <c r="B37" s="20">
        <f t="shared" si="1"/>
        <v>0</v>
      </c>
      <c r="C37" s="20">
        <f t="shared" si="1"/>
        <v>0</v>
      </c>
      <c r="D37" s="20">
        <f t="shared" si="1"/>
        <v>0</v>
      </c>
      <c r="E37" s="20">
        <f t="shared" si="1"/>
        <v>2</v>
      </c>
      <c r="F37" s="20">
        <f t="shared" si="1"/>
        <v>1</v>
      </c>
      <c r="G37" s="20">
        <f t="shared" si="1"/>
        <v>1</v>
      </c>
      <c r="H37" s="20">
        <f t="shared" si="1"/>
        <v>2</v>
      </c>
      <c r="I37" s="20">
        <f t="shared" si="1"/>
        <v>3</v>
      </c>
      <c r="J37" s="20">
        <f t="shared" si="1"/>
        <v>0</v>
      </c>
      <c r="K37" s="20">
        <f t="shared" si="2"/>
        <v>9</v>
      </c>
      <c r="N37" s="83"/>
      <c r="Y37" s="20"/>
      <c r="Z37" s="2"/>
      <c r="AA37" s="2"/>
      <c r="AL37" s="88"/>
      <c r="AM37" s="2"/>
      <c r="AN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row>
    <row r="38" spans="1:83" s="2" customFormat="1">
      <c r="A38" s="19" t="s">
        <v>50</v>
      </c>
      <c r="B38" s="20">
        <f t="shared" si="1"/>
        <v>0</v>
      </c>
      <c r="C38" s="20">
        <f t="shared" si="1"/>
        <v>0</v>
      </c>
      <c r="D38" s="20">
        <f t="shared" si="1"/>
        <v>0</v>
      </c>
      <c r="E38" s="20">
        <f t="shared" si="1"/>
        <v>2</v>
      </c>
      <c r="F38" s="20">
        <f t="shared" si="1"/>
        <v>0</v>
      </c>
      <c r="G38" s="20">
        <f t="shared" si="1"/>
        <v>0</v>
      </c>
      <c r="H38" s="20">
        <f t="shared" si="1"/>
        <v>0</v>
      </c>
      <c r="I38" s="20">
        <f t="shared" si="1"/>
        <v>0</v>
      </c>
      <c r="J38" s="20">
        <f t="shared" si="1"/>
        <v>0</v>
      </c>
      <c r="K38" s="20">
        <f t="shared" si="2"/>
        <v>2</v>
      </c>
      <c r="L38"/>
      <c r="M38"/>
      <c r="N38" s="83"/>
      <c r="O38" s="1" t="s">
        <v>68</v>
      </c>
      <c r="AB38" s="1" t="s">
        <v>71</v>
      </c>
      <c r="AC38"/>
      <c r="AD38"/>
      <c r="AE38"/>
      <c r="AO38"/>
      <c r="AP38"/>
      <c r="AQ38"/>
      <c r="AR38"/>
      <c r="AS38"/>
      <c r="AT38"/>
      <c r="CD38"/>
      <c r="CE38"/>
    </row>
    <row r="39" spans="1:83">
      <c r="A39" s="3" t="s">
        <v>6</v>
      </c>
      <c r="B39" s="20">
        <f t="shared" si="1"/>
        <v>0</v>
      </c>
      <c r="C39" s="20">
        <f t="shared" si="1"/>
        <v>0</v>
      </c>
      <c r="D39" s="20">
        <f t="shared" si="1"/>
        <v>0</v>
      </c>
      <c r="E39" s="20">
        <f t="shared" si="1"/>
        <v>0</v>
      </c>
      <c r="F39" s="20">
        <f t="shared" si="1"/>
        <v>0</v>
      </c>
      <c r="G39" s="20">
        <f t="shared" si="1"/>
        <v>0</v>
      </c>
      <c r="H39" s="20">
        <f t="shared" si="1"/>
        <v>0</v>
      </c>
      <c r="I39" s="20">
        <f t="shared" si="1"/>
        <v>0</v>
      </c>
      <c r="J39" s="20">
        <f t="shared" si="1"/>
        <v>0</v>
      </c>
      <c r="K39" s="20">
        <f t="shared" si="2"/>
        <v>0</v>
      </c>
      <c r="N39" s="83"/>
      <c r="O39" s="1" t="s">
        <v>140</v>
      </c>
      <c r="P39" s="2"/>
      <c r="Q39" s="2"/>
      <c r="R39" s="2"/>
      <c r="S39" s="2"/>
      <c r="T39" s="2"/>
      <c r="U39" s="2"/>
      <c r="V39" s="2"/>
      <c r="W39" s="2"/>
      <c r="X39" s="2"/>
      <c r="Z39" s="20"/>
      <c r="AA39" s="2"/>
      <c r="AB39" s="1" t="s">
        <v>68</v>
      </c>
      <c r="AC39" s="2"/>
      <c r="AD39" s="2"/>
      <c r="AE39" s="2"/>
      <c r="AF39" s="2"/>
      <c r="AG39" s="2"/>
      <c r="AH39" s="2"/>
      <c r="AI39" s="2"/>
      <c r="AJ39" s="2"/>
      <c r="AK39" s="2"/>
      <c r="AL39" s="2"/>
      <c r="AM39" s="2"/>
      <c r="AN39" s="2"/>
      <c r="BH39" s="2"/>
      <c r="BI39" s="2"/>
      <c r="BJ39" s="2"/>
      <c r="BK39" s="2"/>
      <c r="BL39" s="2"/>
      <c r="BM39" s="2"/>
      <c r="BN39" s="2"/>
      <c r="BO39" s="2"/>
      <c r="BP39" s="2"/>
      <c r="BQ39" s="2"/>
      <c r="BR39" s="2"/>
      <c r="BS39" s="2"/>
      <c r="BT39" s="2"/>
      <c r="BU39" s="2"/>
      <c r="BV39" s="2"/>
      <c r="BW39" s="2"/>
      <c r="BX39" s="2"/>
      <c r="BY39" s="2"/>
      <c r="BZ39" s="2"/>
      <c r="CA39" s="2"/>
      <c r="CB39" s="2"/>
      <c r="CC39" s="2"/>
      <c r="CD39" s="2"/>
      <c r="CE39" s="2"/>
    </row>
    <row r="40" spans="1:83">
      <c r="A40" s="3" t="s">
        <v>7</v>
      </c>
      <c r="B40" s="20">
        <f t="shared" si="1"/>
        <v>0</v>
      </c>
      <c r="C40" s="20">
        <f t="shared" si="1"/>
        <v>0</v>
      </c>
      <c r="D40" s="20">
        <f t="shared" si="1"/>
        <v>0</v>
      </c>
      <c r="E40" s="20">
        <f t="shared" si="1"/>
        <v>0</v>
      </c>
      <c r="F40" s="20">
        <f t="shared" si="1"/>
        <v>12</v>
      </c>
      <c r="G40" s="20">
        <f t="shared" si="1"/>
        <v>3</v>
      </c>
      <c r="H40" s="20">
        <f t="shared" si="1"/>
        <v>11</v>
      </c>
      <c r="I40" s="20">
        <f t="shared" si="1"/>
        <v>12</v>
      </c>
      <c r="J40" s="20">
        <f t="shared" si="1"/>
        <v>27</v>
      </c>
      <c r="K40" s="20">
        <f t="shared" si="2"/>
        <v>65</v>
      </c>
      <c r="N40" s="83"/>
      <c r="O40" s="2"/>
      <c r="P40" s="1" t="s">
        <v>20</v>
      </c>
      <c r="Q40" s="2"/>
      <c r="R40" s="2"/>
      <c r="S40" s="1"/>
      <c r="T40" s="1" t="s">
        <v>21</v>
      </c>
      <c r="U40" s="2"/>
      <c r="V40" s="2"/>
      <c r="W40" s="2"/>
      <c r="X40" s="2"/>
      <c r="Z40" s="2"/>
      <c r="AA40" s="2"/>
      <c r="AB40" s="1" t="s">
        <v>139</v>
      </c>
      <c r="AC40" s="2"/>
      <c r="AD40" s="2"/>
      <c r="AE40" s="2"/>
      <c r="AF40" s="2"/>
      <c r="AG40" s="2"/>
      <c r="AH40" s="2"/>
      <c r="AI40" s="2"/>
      <c r="AJ40" s="2"/>
      <c r="AK40" s="2"/>
      <c r="AL40" s="2"/>
      <c r="AN40" s="2"/>
      <c r="BH40" s="2"/>
      <c r="BI40" s="2"/>
      <c r="BJ40" s="2"/>
      <c r="BK40" s="2"/>
      <c r="BL40" s="2"/>
      <c r="BM40" s="2"/>
      <c r="BN40" s="2"/>
      <c r="BO40" s="2"/>
      <c r="BP40" s="2"/>
      <c r="BQ40" s="2"/>
      <c r="BR40" s="2"/>
      <c r="BS40" s="2"/>
      <c r="BT40" s="2"/>
      <c r="BU40" s="2"/>
      <c r="BV40" s="2"/>
      <c r="BW40" s="2"/>
      <c r="BX40" s="2"/>
      <c r="BY40" s="2"/>
      <c r="BZ40" s="2"/>
      <c r="CA40" s="2"/>
      <c r="CB40" s="2"/>
      <c r="CC40" s="2"/>
    </row>
    <row r="41" spans="1:83">
      <c r="A41" s="19" t="s">
        <v>52</v>
      </c>
      <c r="B41" s="20">
        <f t="shared" si="1"/>
        <v>0</v>
      </c>
      <c r="C41" s="20">
        <f t="shared" si="1"/>
        <v>0</v>
      </c>
      <c r="D41" s="20">
        <f t="shared" si="1"/>
        <v>0</v>
      </c>
      <c r="E41" s="20">
        <f t="shared" si="1"/>
        <v>0</v>
      </c>
      <c r="F41" s="20">
        <f t="shared" si="1"/>
        <v>0</v>
      </c>
      <c r="G41" s="20">
        <f t="shared" si="1"/>
        <v>0</v>
      </c>
      <c r="H41" s="20">
        <f t="shared" si="1"/>
        <v>0</v>
      </c>
      <c r="I41" s="20">
        <f t="shared" si="1"/>
        <v>6</v>
      </c>
      <c r="J41" s="20">
        <f t="shared" si="1"/>
        <v>0</v>
      </c>
      <c r="K41" s="20">
        <f t="shared" si="2"/>
        <v>6</v>
      </c>
      <c r="N41" s="83" t="s">
        <v>176</v>
      </c>
      <c r="O41" s="34" t="s">
        <v>19</v>
      </c>
      <c r="P41" s="5">
        <v>13</v>
      </c>
      <c r="Q41" s="5">
        <v>18</v>
      </c>
      <c r="R41" s="5">
        <v>23</v>
      </c>
      <c r="S41" s="5">
        <v>28</v>
      </c>
      <c r="T41" s="5">
        <v>3</v>
      </c>
      <c r="U41" s="5">
        <v>8</v>
      </c>
      <c r="V41" s="5">
        <v>13</v>
      </c>
      <c r="W41" s="5">
        <v>18</v>
      </c>
      <c r="X41" s="5">
        <v>23</v>
      </c>
      <c r="Y41" s="8" t="s">
        <v>24</v>
      </c>
      <c r="AA41" s="2"/>
      <c r="AB41" s="2"/>
      <c r="AC41" s="1" t="s">
        <v>20</v>
      </c>
      <c r="AD41" s="2"/>
      <c r="AE41" s="2"/>
      <c r="AF41" s="1"/>
      <c r="AG41" s="1" t="s">
        <v>21</v>
      </c>
      <c r="AH41" s="2"/>
      <c r="AI41" s="2"/>
      <c r="AJ41" s="2"/>
      <c r="AK41" s="2"/>
      <c r="AL41" s="2"/>
      <c r="AN41" s="2"/>
      <c r="BH41" s="2"/>
      <c r="BI41" s="2"/>
      <c r="BJ41" s="2"/>
      <c r="BK41" s="2"/>
      <c r="BL41" s="2"/>
      <c r="BM41" s="2"/>
      <c r="BN41" s="2"/>
      <c r="BO41" s="2"/>
      <c r="BP41" s="2"/>
      <c r="BQ41" s="2"/>
      <c r="BR41" s="2"/>
      <c r="BS41" s="2"/>
      <c r="BT41" s="2"/>
      <c r="BU41" s="2"/>
      <c r="BV41" s="2"/>
      <c r="BW41" s="2"/>
      <c r="BX41" s="2"/>
      <c r="BY41" s="2"/>
      <c r="BZ41" s="2"/>
      <c r="CA41" s="2"/>
      <c r="CB41" s="2"/>
      <c r="CC41" s="2"/>
      <c r="CD41" s="2"/>
      <c r="CE41" s="2"/>
    </row>
    <row r="42" spans="1:83">
      <c r="A42" s="19" t="s">
        <v>53</v>
      </c>
      <c r="B42" s="20">
        <f t="shared" si="1"/>
        <v>0</v>
      </c>
      <c r="C42" s="20">
        <f t="shared" si="1"/>
        <v>0</v>
      </c>
      <c r="D42" s="20">
        <f t="shared" si="1"/>
        <v>0</v>
      </c>
      <c r="E42" s="20">
        <f t="shared" si="1"/>
        <v>0</v>
      </c>
      <c r="F42" s="20">
        <f t="shared" si="1"/>
        <v>0</v>
      </c>
      <c r="G42" s="20">
        <f t="shared" si="1"/>
        <v>0</v>
      </c>
      <c r="H42" s="20">
        <f t="shared" si="1"/>
        <v>3</v>
      </c>
      <c r="I42" s="20">
        <f t="shared" si="1"/>
        <v>0</v>
      </c>
      <c r="J42" s="20">
        <f t="shared" si="1"/>
        <v>0</v>
      </c>
      <c r="K42" s="20">
        <f t="shared" si="2"/>
        <v>3</v>
      </c>
      <c r="N42" s="83">
        <v>1</v>
      </c>
      <c r="O42" s="3" t="s">
        <v>1</v>
      </c>
      <c r="P42" s="97">
        <v>0</v>
      </c>
      <c r="Q42" s="97">
        <v>0</v>
      </c>
      <c r="R42" s="97">
        <v>0</v>
      </c>
      <c r="S42" s="97">
        <v>0</v>
      </c>
      <c r="T42" s="97">
        <v>0</v>
      </c>
      <c r="U42" s="97">
        <v>13</v>
      </c>
      <c r="V42" s="97">
        <v>33</v>
      </c>
      <c r="W42" s="97">
        <v>14</v>
      </c>
      <c r="X42" s="97">
        <v>26</v>
      </c>
      <c r="Y42">
        <v>86</v>
      </c>
      <c r="AA42" s="2"/>
      <c r="AB42" s="34" t="s">
        <v>19</v>
      </c>
      <c r="AC42" s="5">
        <v>13</v>
      </c>
      <c r="AD42" s="5">
        <v>18</v>
      </c>
      <c r="AE42" s="5">
        <v>23</v>
      </c>
      <c r="AF42" s="5">
        <v>28</v>
      </c>
      <c r="AG42" s="5">
        <v>3</v>
      </c>
      <c r="AH42" s="5">
        <v>8</v>
      </c>
      <c r="AI42" s="5">
        <v>13</v>
      </c>
      <c r="AJ42" s="5">
        <v>18</v>
      </c>
      <c r="AK42" s="5">
        <v>23</v>
      </c>
      <c r="AL42" s="8" t="s">
        <v>24</v>
      </c>
      <c r="AN42" s="2"/>
      <c r="BH42" s="2"/>
      <c r="BI42" s="2"/>
      <c r="BJ42" s="2"/>
      <c r="BK42" s="2"/>
      <c r="BL42" s="2"/>
      <c r="BM42" s="2"/>
      <c r="BN42" s="2"/>
      <c r="BO42" s="2"/>
      <c r="BP42" s="2"/>
      <c r="BQ42" s="2"/>
      <c r="BR42" s="2"/>
      <c r="BS42" s="2"/>
      <c r="BT42" s="2"/>
      <c r="BU42" s="2"/>
      <c r="BV42" s="2"/>
      <c r="BW42" s="2"/>
      <c r="BX42" s="2"/>
      <c r="BY42" s="2"/>
      <c r="BZ42" s="2"/>
      <c r="CA42" s="2"/>
      <c r="CB42" s="2"/>
      <c r="CC42" s="2"/>
    </row>
    <row r="43" spans="1:83">
      <c r="A43" s="19" t="s">
        <v>44</v>
      </c>
      <c r="B43" s="20">
        <f t="shared" si="1"/>
        <v>0</v>
      </c>
      <c r="C43" s="20">
        <f t="shared" si="1"/>
        <v>0</v>
      </c>
      <c r="D43" s="20">
        <f t="shared" si="1"/>
        <v>0</v>
      </c>
      <c r="E43" s="20">
        <f t="shared" si="1"/>
        <v>0</v>
      </c>
      <c r="F43" s="20">
        <f t="shared" si="1"/>
        <v>0</v>
      </c>
      <c r="G43" s="20">
        <f t="shared" si="1"/>
        <v>0</v>
      </c>
      <c r="H43" s="20">
        <f t="shared" si="1"/>
        <v>0</v>
      </c>
      <c r="I43" s="20">
        <f t="shared" si="1"/>
        <v>0</v>
      </c>
      <c r="J43" s="20">
        <f t="shared" si="1"/>
        <v>0</v>
      </c>
      <c r="K43" s="20">
        <f t="shared" si="2"/>
        <v>0</v>
      </c>
      <c r="N43" s="83">
        <v>2</v>
      </c>
      <c r="O43" s="94" t="s">
        <v>47</v>
      </c>
      <c r="P43" s="97">
        <v>0</v>
      </c>
      <c r="Q43" s="97">
        <v>0</v>
      </c>
      <c r="R43" s="97">
        <v>0</v>
      </c>
      <c r="S43" s="97">
        <v>0</v>
      </c>
      <c r="T43" s="97">
        <v>0</v>
      </c>
      <c r="U43" s="97">
        <v>0</v>
      </c>
      <c r="V43" s="97">
        <v>0</v>
      </c>
      <c r="W43" s="97">
        <v>2</v>
      </c>
      <c r="X43" s="97">
        <v>0</v>
      </c>
      <c r="Y43" s="2">
        <v>2</v>
      </c>
      <c r="AA43" s="2"/>
      <c r="AB43" s="94" t="s">
        <v>11</v>
      </c>
      <c r="AC43" s="97">
        <v>0</v>
      </c>
      <c r="AD43" s="97">
        <v>0</v>
      </c>
      <c r="AE43" s="97">
        <v>0</v>
      </c>
      <c r="AF43" s="97">
        <v>0</v>
      </c>
      <c r="AG43" s="97">
        <v>1</v>
      </c>
      <c r="AH43" s="97">
        <v>110</v>
      </c>
      <c r="AI43" s="97">
        <v>5022</v>
      </c>
      <c r="AJ43" s="97">
        <v>2529</v>
      </c>
      <c r="AK43" s="97">
        <v>70</v>
      </c>
      <c r="AL43" s="97">
        <v>7732</v>
      </c>
      <c r="AM43" s="2"/>
      <c r="AN43" s="2"/>
      <c r="BH43" s="2"/>
      <c r="BI43" s="2"/>
      <c r="BJ43" s="2"/>
      <c r="BK43" s="2"/>
      <c r="BL43" s="2"/>
      <c r="BM43" s="2"/>
      <c r="BN43" s="2"/>
      <c r="BO43" s="2"/>
      <c r="BP43" s="2"/>
      <c r="BQ43" s="2"/>
      <c r="BR43" s="2"/>
      <c r="BS43" s="2"/>
      <c r="BT43" s="2"/>
      <c r="BU43" s="2"/>
      <c r="BV43" s="2"/>
      <c r="BW43" s="2"/>
      <c r="BX43" s="2"/>
      <c r="BY43" s="2"/>
      <c r="BZ43" s="2"/>
      <c r="CA43" s="2"/>
      <c r="CB43" s="2"/>
      <c r="CC43" s="2"/>
    </row>
    <row r="44" spans="1:83">
      <c r="A44" s="3" t="s">
        <v>8</v>
      </c>
      <c r="B44" s="20">
        <f t="shared" si="1"/>
        <v>0</v>
      </c>
      <c r="C44" s="20">
        <f t="shared" si="1"/>
        <v>0</v>
      </c>
      <c r="D44" s="20">
        <f t="shared" si="1"/>
        <v>0</v>
      </c>
      <c r="E44" s="20">
        <f t="shared" si="1"/>
        <v>0</v>
      </c>
      <c r="F44" s="20">
        <f t="shared" si="1"/>
        <v>0</v>
      </c>
      <c r="G44" s="20">
        <f t="shared" si="1"/>
        <v>1</v>
      </c>
      <c r="H44" s="20">
        <f t="shared" si="1"/>
        <v>25</v>
      </c>
      <c r="I44" s="20">
        <f t="shared" si="1"/>
        <v>36</v>
      </c>
      <c r="J44" s="20">
        <f t="shared" si="1"/>
        <v>0</v>
      </c>
      <c r="K44" s="20">
        <f t="shared" si="2"/>
        <v>62</v>
      </c>
      <c r="N44" s="83">
        <v>3</v>
      </c>
      <c r="O44" s="3" t="s">
        <v>43</v>
      </c>
      <c r="P44" s="97">
        <v>0</v>
      </c>
      <c r="Q44" s="97">
        <v>0</v>
      </c>
      <c r="R44" s="97">
        <v>3</v>
      </c>
      <c r="S44" s="97">
        <v>2</v>
      </c>
      <c r="T44" s="97">
        <v>14</v>
      </c>
      <c r="U44" s="97">
        <v>38</v>
      </c>
      <c r="V44" s="97">
        <v>25</v>
      </c>
      <c r="W44" s="97">
        <v>10</v>
      </c>
      <c r="X44" s="97">
        <v>0</v>
      </c>
      <c r="Y44" s="2">
        <v>92</v>
      </c>
      <c r="Z44" s="2"/>
      <c r="AA44" s="2"/>
      <c r="AB44" s="3" t="s">
        <v>18</v>
      </c>
      <c r="AC44" s="97">
        <v>0</v>
      </c>
      <c r="AD44" s="97">
        <v>0</v>
      </c>
      <c r="AE44" s="97">
        <v>0</v>
      </c>
      <c r="AF44" s="97">
        <v>1</v>
      </c>
      <c r="AG44" s="97">
        <v>0</v>
      </c>
      <c r="AH44" s="97">
        <v>50</v>
      </c>
      <c r="AI44" s="97">
        <v>5050</v>
      </c>
      <c r="AJ44" s="97">
        <v>120</v>
      </c>
      <c r="AK44" s="97">
        <v>51</v>
      </c>
      <c r="AL44" s="97">
        <v>5272</v>
      </c>
      <c r="AM44" s="2"/>
      <c r="AN44" s="2"/>
      <c r="AO44" s="2"/>
      <c r="BH44" s="2"/>
      <c r="BI44" s="2"/>
      <c r="BJ44" s="2"/>
      <c r="BK44" s="2"/>
      <c r="BL44" s="2"/>
      <c r="BM44" s="2"/>
      <c r="BN44" s="2"/>
      <c r="BO44" s="2"/>
      <c r="BP44" s="2"/>
      <c r="BQ44" s="2"/>
      <c r="BR44" s="2"/>
      <c r="BS44" s="2"/>
      <c r="BT44" s="2"/>
      <c r="BU44" s="2"/>
      <c r="BV44" s="2"/>
      <c r="BW44" s="2"/>
      <c r="BX44" s="2"/>
      <c r="BY44" s="2"/>
      <c r="BZ44" s="2"/>
      <c r="CA44" s="2"/>
      <c r="CB44" s="2"/>
      <c r="CC44" s="2"/>
    </row>
    <row r="45" spans="1:83">
      <c r="A45" s="3" t="s">
        <v>9</v>
      </c>
      <c r="B45" s="20">
        <f t="shared" si="1"/>
        <v>0</v>
      </c>
      <c r="C45" s="20">
        <f t="shared" si="1"/>
        <v>0</v>
      </c>
      <c r="D45" s="20">
        <f t="shared" si="1"/>
        <v>0</v>
      </c>
      <c r="E45" s="20">
        <f t="shared" si="1"/>
        <v>0</v>
      </c>
      <c r="F45" s="20">
        <f t="shared" si="1"/>
        <v>0</v>
      </c>
      <c r="G45" s="20">
        <f t="shared" si="1"/>
        <v>22</v>
      </c>
      <c r="H45" s="20">
        <f t="shared" si="1"/>
        <v>165</v>
      </c>
      <c r="I45" s="20">
        <f t="shared" si="1"/>
        <v>205</v>
      </c>
      <c r="J45" s="20">
        <f t="shared" si="1"/>
        <v>356</v>
      </c>
      <c r="K45" s="20">
        <f t="shared" si="2"/>
        <v>748</v>
      </c>
      <c r="N45" s="83">
        <v>4</v>
      </c>
      <c r="O45" s="94" t="s">
        <v>2</v>
      </c>
      <c r="P45" s="97">
        <v>0</v>
      </c>
      <c r="Q45" s="97">
        <v>0</v>
      </c>
      <c r="R45" s="97">
        <v>16</v>
      </c>
      <c r="S45" s="97">
        <v>21</v>
      </c>
      <c r="T45" s="97">
        <v>52</v>
      </c>
      <c r="U45" s="97">
        <v>94</v>
      </c>
      <c r="V45" s="97">
        <v>4</v>
      </c>
      <c r="W45" s="97">
        <v>15</v>
      </c>
      <c r="X45" s="97">
        <v>18</v>
      </c>
      <c r="Y45" s="2">
        <v>220</v>
      </c>
      <c r="Z45" s="2"/>
      <c r="AA45" s="2"/>
      <c r="AB45" s="94" t="s">
        <v>14</v>
      </c>
      <c r="AC45" s="97">
        <v>0</v>
      </c>
      <c r="AD45" s="97">
        <v>0</v>
      </c>
      <c r="AE45" s="97">
        <v>108</v>
      </c>
      <c r="AF45" s="97">
        <v>4</v>
      </c>
      <c r="AG45" s="97">
        <v>14</v>
      </c>
      <c r="AH45" s="97">
        <v>84</v>
      </c>
      <c r="AI45" s="97">
        <v>1649</v>
      </c>
      <c r="AJ45" s="97">
        <v>655</v>
      </c>
      <c r="AK45" s="97">
        <v>25</v>
      </c>
      <c r="AL45" s="97">
        <v>2627</v>
      </c>
      <c r="AM45" s="2"/>
      <c r="AN45" s="2"/>
      <c r="AO45" s="2"/>
      <c r="BH45" s="2"/>
      <c r="BI45" s="2"/>
      <c r="BJ45" s="2"/>
      <c r="BK45" s="2"/>
      <c r="BL45" s="2"/>
      <c r="BM45" s="2"/>
      <c r="BN45" s="2"/>
      <c r="BO45" s="2"/>
      <c r="BP45" s="2"/>
      <c r="BQ45" s="2"/>
      <c r="BR45" s="2"/>
      <c r="BS45" s="2"/>
      <c r="BT45" s="2"/>
      <c r="BU45" s="2"/>
      <c r="BV45" s="2"/>
      <c r="BW45" s="2"/>
      <c r="BX45" s="2"/>
      <c r="BY45" s="2"/>
      <c r="BZ45" s="2"/>
      <c r="CA45" s="2"/>
      <c r="CB45" s="2"/>
      <c r="CC45" s="2"/>
    </row>
    <row r="46" spans="1:83">
      <c r="A46" s="19" t="s">
        <v>46</v>
      </c>
      <c r="B46" s="20">
        <f t="shared" si="1"/>
        <v>0</v>
      </c>
      <c r="C46" s="20">
        <f t="shared" si="1"/>
        <v>0</v>
      </c>
      <c r="D46" s="20">
        <f t="shared" si="1"/>
        <v>0</v>
      </c>
      <c r="E46" s="20">
        <f t="shared" si="1"/>
        <v>0</v>
      </c>
      <c r="F46" s="20">
        <f t="shared" si="1"/>
        <v>0</v>
      </c>
      <c r="G46" s="20">
        <f t="shared" si="1"/>
        <v>1</v>
      </c>
      <c r="H46" s="20">
        <f t="shared" si="1"/>
        <v>2</v>
      </c>
      <c r="I46" s="20">
        <f t="shared" si="1"/>
        <v>0</v>
      </c>
      <c r="J46" s="20">
        <f t="shared" si="1"/>
        <v>6</v>
      </c>
      <c r="K46" s="20">
        <f t="shared" si="2"/>
        <v>9</v>
      </c>
      <c r="N46" s="83">
        <v>5</v>
      </c>
      <c r="O46" s="3" t="s">
        <v>3</v>
      </c>
      <c r="P46" s="97">
        <v>1</v>
      </c>
      <c r="Q46" s="97">
        <v>3</v>
      </c>
      <c r="R46" s="97">
        <v>8</v>
      </c>
      <c r="S46" s="97">
        <v>9</v>
      </c>
      <c r="T46" s="97">
        <v>4</v>
      </c>
      <c r="U46" s="97">
        <v>4</v>
      </c>
      <c r="V46" s="97">
        <v>1</v>
      </c>
      <c r="W46" s="97">
        <v>0</v>
      </c>
      <c r="X46" s="97">
        <v>0</v>
      </c>
      <c r="Y46" s="97">
        <v>30</v>
      </c>
      <c r="Z46" s="2"/>
      <c r="AA46" s="2"/>
      <c r="AB46" s="95" t="s">
        <v>49</v>
      </c>
      <c r="AC46" s="97">
        <v>0</v>
      </c>
      <c r="AD46" s="97">
        <v>0</v>
      </c>
      <c r="AE46" s="97">
        <v>0</v>
      </c>
      <c r="AF46" s="97">
        <v>0</v>
      </c>
      <c r="AG46" s="97">
        <v>0</v>
      </c>
      <c r="AH46" s="97">
        <v>6</v>
      </c>
      <c r="AI46" s="97">
        <v>133</v>
      </c>
      <c r="AJ46" s="97">
        <v>136</v>
      </c>
      <c r="AK46" s="97">
        <v>29</v>
      </c>
      <c r="AL46" s="97">
        <v>304</v>
      </c>
      <c r="AM46" s="2"/>
      <c r="AN46" s="2"/>
      <c r="AO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row>
    <row r="47" spans="1:83">
      <c r="A47" s="3" t="s">
        <v>10</v>
      </c>
      <c r="B47" s="20">
        <f t="shared" si="1"/>
        <v>0</v>
      </c>
      <c r="C47" s="20">
        <f t="shared" si="1"/>
        <v>0</v>
      </c>
      <c r="D47" s="20">
        <f t="shared" si="1"/>
        <v>0</v>
      </c>
      <c r="E47" s="20">
        <f t="shared" si="1"/>
        <v>0</v>
      </c>
      <c r="F47" s="20">
        <f t="shared" si="1"/>
        <v>0</v>
      </c>
      <c r="G47" s="20">
        <f t="shared" si="1"/>
        <v>2</v>
      </c>
      <c r="H47" s="20">
        <f t="shared" si="1"/>
        <v>4</v>
      </c>
      <c r="I47" s="20">
        <f t="shared" si="1"/>
        <v>8</v>
      </c>
      <c r="J47" s="20">
        <f t="shared" si="1"/>
        <v>7</v>
      </c>
      <c r="K47" s="20">
        <f t="shared" si="2"/>
        <v>21</v>
      </c>
      <c r="N47" s="83">
        <v>6</v>
      </c>
      <c r="O47" s="94" t="s">
        <v>4</v>
      </c>
      <c r="P47" s="97">
        <v>0</v>
      </c>
      <c r="Q47" s="97">
        <v>0</v>
      </c>
      <c r="R47" s="97">
        <v>0</v>
      </c>
      <c r="S47" s="97">
        <v>1</v>
      </c>
      <c r="T47" s="97">
        <v>0</v>
      </c>
      <c r="U47" s="97">
        <v>0</v>
      </c>
      <c r="V47" s="97">
        <v>1</v>
      </c>
      <c r="W47" s="97">
        <v>1</v>
      </c>
      <c r="X47" s="97">
        <v>0</v>
      </c>
      <c r="Y47" s="97">
        <v>3</v>
      </c>
      <c r="Z47" s="2"/>
      <c r="AA47" s="2"/>
      <c r="AB47" s="3" t="s">
        <v>9</v>
      </c>
      <c r="AC47" s="97">
        <v>0</v>
      </c>
      <c r="AD47" s="97">
        <v>0</v>
      </c>
      <c r="AE47" s="97">
        <v>0</v>
      </c>
      <c r="AF47" s="97">
        <v>0</v>
      </c>
      <c r="AG47" s="97">
        <v>0</v>
      </c>
      <c r="AH47" s="97">
        <v>0</v>
      </c>
      <c r="AI47" s="97">
        <v>75</v>
      </c>
      <c r="AJ47" s="97">
        <v>205</v>
      </c>
      <c r="AK47" s="97">
        <v>0</v>
      </c>
      <c r="AL47" s="97">
        <v>280</v>
      </c>
      <c r="AM47" s="2"/>
      <c r="AN47" s="2"/>
      <c r="AO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row>
    <row r="48" spans="1:83">
      <c r="A48" s="3" t="s">
        <v>11</v>
      </c>
      <c r="B48" s="20">
        <f t="shared" si="1"/>
        <v>0</v>
      </c>
      <c r="C48" s="20">
        <f t="shared" si="1"/>
        <v>0</v>
      </c>
      <c r="D48" s="20">
        <f t="shared" si="1"/>
        <v>0</v>
      </c>
      <c r="E48" s="20">
        <f t="shared" si="1"/>
        <v>0</v>
      </c>
      <c r="F48" s="20">
        <f t="shared" si="1"/>
        <v>1</v>
      </c>
      <c r="G48" s="20">
        <f t="shared" si="1"/>
        <v>110</v>
      </c>
      <c r="H48" s="20">
        <f t="shared" si="1"/>
        <v>5254</v>
      </c>
      <c r="I48" s="20">
        <f t="shared" si="1"/>
        <v>2529</v>
      </c>
      <c r="J48" s="20">
        <f t="shared" si="1"/>
        <v>70</v>
      </c>
      <c r="K48" s="20">
        <f t="shared" si="2"/>
        <v>7964</v>
      </c>
      <c r="N48" s="83"/>
      <c r="O48" s="3" t="s">
        <v>50</v>
      </c>
      <c r="P48" s="97">
        <v>0</v>
      </c>
      <c r="Q48" s="97">
        <v>0</v>
      </c>
      <c r="R48" s="97">
        <v>0</v>
      </c>
      <c r="S48" s="97">
        <v>2</v>
      </c>
      <c r="T48" s="97">
        <v>0</v>
      </c>
      <c r="U48" s="97">
        <v>0</v>
      </c>
      <c r="V48" s="97">
        <v>0</v>
      </c>
      <c r="W48" s="97">
        <v>0</v>
      </c>
      <c r="X48" s="97">
        <v>0</v>
      </c>
      <c r="Y48" s="97">
        <v>2</v>
      </c>
      <c r="Z48" s="2"/>
      <c r="AA48" s="2"/>
      <c r="AB48" s="94" t="s">
        <v>2</v>
      </c>
      <c r="AC48" s="97">
        <v>0</v>
      </c>
      <c r="AD48" s="97">
        <v>0</v>
      </c>
      <c r="AE48" s="97">
        <v>16</v>
      </c>
      <c r="AF48" s="97">
        <v>21</v>
      </c>
      <c r="AG48" s="97">
        <v>52</v>
      </c>
      <c r="AH48" s="97">
        <v>94</v>
      </c>
      <c r="AI48" s="97">
        <v>4</v>
      </c>
      <c r="AJ48" s="97">
        <v>15</v>
      </c>
      <c r="AK48" s="97">
        <v>18</v>
      </c>
      <c r="AL48" s="97">
        <v>220</v>
      </c>
      <c r="AM48" s="2"/>
      <c r="AN48" s="2"/>
      <c r="AO48" s="2"/>
      <c r="AP48" s="97"/>
      <c r="AQ48" s="97"/>
      <c r="AR48" s="97"/>
      <c r="AS48" s="97"/>
      <c r="AT48" s="97"/>
      <c r="AU48" s="97"/>
      <c r="AV48" s="97"/>
      <c r="AW48" s="97"/>
      <c r="AX48" s="97"/>
      <c r="AY48" s="97"/>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row>
    <row r="49" spans="1:83">
      <c r="A49" s="3" t="s">
        <v>12</v>
      </c>
      <c r="B49" s="20">
        <f t="shared" si="1"/>
        <v>0</v>
      </c>
      <c r="C49" s="20">
        <f t="shared" si="1"/>
        <v>0</v>
      </c>
      <c r="D49" s="20">
        <f t="shared" si="1"/>
        <v>0</v>
      </c>
      <c r="E49" s="20">
        <f t="shared" si="1"/>
        <v>0</v>
      </c>
      <c r="F49" s="20">
        <f t="shared" si="1"/>
        <v>0</v>
      </c>
      <c r="G49" s="20">
        <f t="shared" si="1"/>
        <v>0</v>
      </c>
      <c r="H49" s="20">
        <f t="shared" si="1"/>
        <v>48</v>
      </c>
      <c r="I49" s="20">
        <f t="shared" si="1"/>
        <v>18</v>
      </c>
      <c r="J49" s="20">
        <f t="shared" si="1"/>
        <v>62</v>
      </c>
      <c r="K49" s="20">
        <f t="shared" si="2"/>
        <v>128</v>
      </c>
      <c r="N49" s="83">
        <v>7</v>
      </c>
      <c r="O49" s="94" t="s">
        <v>7</v>
      </c>
      <c r="P49" s="97">
        <v>0</v>
      </c>
      <c r="Q49" s="97">
        <v>0</v>
      </c>
      <c r="R49" s="97">
        <v>0</v>
      </c>
      <c r="S49" s="97">
        <v>0</v>
      </c>
      <c r="T49" s="97">
        <v>8</v>
      </c>
      <c r="U49" s="97">
        <v>1</v>
      </c>
      <c r="V49" s="97">
        <v>11</v>
      </c>
      <c r="W49" s="97">
        <v>12</v>
      </c>
      <c r="X49" s="97">
        <v>27</v>
      </c>
      <c r="Y49" s="97">
        <v>59</v>
      </c>
      <c r="Z49" s="2"/>
      <c r="AA49" s="2"/>
      <c r="AB49" s="94" t="s">
        <v>13</v>
      </c>
      <c r="AC49" s="97">
        <v>0</v>
      </c>
      <c r="AD49" s="97">
        <v>0</v>
      </c>
      <c r="AE49" s="97">
        <v>0</v>
      </c>
      <c r="AF49" s="97">
        <v>0</v>
      </c>
      <c r="AG49" s="97">
        <v>0</v>
      </c>
      <c r="AH49" s="97">
        <v>0</v>
      </c>
      <c r="AI49" s="97">
        <v>1</v>
      </c>
      <c r="AJ49" s="97">
        <v>3</v>
      </c>
      <c r="AK49" s="97">
        <v>135</v>
      </c>
      <c r="AL49" s="97">
        <v>139</v>
      </c>
      <c r="AM49" s="2"/>
      <c r="AN49" s="2"/>
      <c r="AO49" s="2"/>
      <c r="AP49" s="97"/>
      <c r="AQ49" s="97"/>
      <c r="AR49" s="97"/>
      <c r="AS49" s="97"/>
      <c r="AT49" s="97"/>
      <c r="AU49" s="97"/>
      <c r="AV49" s="97"/>
      <c r="AW49" s="97"/>
      <c r="AX49" s="97"/>
      <c r="AY49" s="97"/>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row>
    <row r="50" spans="1:83">
      <c r="A50" s="13" t="s">
        <v>33</v>
      </c>
      <c r="B50" s="20">
        <f t="shared" si="1"/>
        <v>0</v>
      </c>
      <c r="C50" s="20">
        <f t="shared" si="1"/>
        <v>0</v>
      </c>
      <c r="D50" s="20">
        <f t="shared" si="1"/>
        <v>0</v>
      </c>
      <c r="E50" s="20">
        <f t="shared" si="1"/>
        <v>0</v>
      </c>
      <c r="F50" s="20">
        <f t="shared" si="1"/>
        <v>0</v>
      </c>
      <c r="G50" s="20">
        <f t="shared" si="1"/>
        <v>0</v>
      </c>
      <c r="H50" s="20">
        <f t="shared" si="1"/>
        <v>0</v>
      </c>
      <c r="I50" s="20">
        <f t="shared" si="1"/>
        <v>0</v>
      </c>
      <c r="J50" s="20">
        <f t="shared" si="1"/>
        <v>0</v>
      </c>
      <c r="K50" s="20">
        <f t="shared" si="2"/>
        <v>0</v>
      </c>
      <c r="N50" s="83">
        <v>8</v>
      </c>
      <c r="O50" s="131" t="s">
        <v>91</v>
      </c>
      <c r="P50" s="97">
        <v>0</v>
      </c>
      <c r="Q50" s="97">
        <v>0</v>
      </c>
      <c r="R50" s="97">
        <v>0</v>
      </c>
      <c r="S50" s="97">
        <v>0</v>
      </c>
      <c r="T50" s="97">
        <v>0</v>
      </c>
      <c r="U50" s="97">
        <v>0</v>
      </c>
      <c r="V50" s="97">
        <v>0</v>
      </c>
      <c r="W50" s="97">
        <v>2</v>
      </c>
      <c r="X50" s="97">
        <v>3</v>
      </c>
      <c r="Y50" s="97">
        <v>5</v>
      </c>
      <c r="Z50" s="2"/>
      <c r="AA50" s="2"/>
      <c r="AB50" s="3" t="s">
        <v>43</v>
      </c>
      <c r="AC50" s="97">
        <v>0</v>
      </c>
      <c r="AD50" s="97">
        <v>0</v>
      </c>
      <c r="AE50" s="97">
        <v>3</v>
      </c>
      <c r="AF50" s="97">
        <v>2</v>
      </c>
      <c r="AG50" s="97">
        <v>14</v>
      </c>
      <c r="AH50" s="97">
        <v>38</v>
      </c>
      <c r="AI50" s="97">
        <v>25</v>
      </c>
      <c r="AJ50" s="97">
        <v>10</v>
      </c>
      <c r="AK50" s="97">
        <v>0</v>
      </c>
      <c r="AL50" s="97">
        <v>92</v>
      </c>
      <c r="AM50" s="2"/>
      <c r="AN50" s="2"/>
      <c r="AO50" s="2"/>
      <c r="AP50" s="97"/>
      <c r="AQ50" s="97"/>
      <c r="AR50" s="97"/>
      <c r="AS50" s="97"/>
      <c r="AT50" s="97"/>
      <c r="AU50" s="97"/>
      <c r="AV50" s="97"/>
      <c r="AW50" s="97"/>
      <c r="AX50" s="97"/>
      <c r="AY50" s="97"/>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row>
    <row r="51" spans="1:83">
      <c r="A51" s="3" t="s">
        <v>18</v>
      </c>
      <c r="B51" s="20">
        <f t="shared" si="1"/>
        <v>0</v>
      </c>
      <c r="C51" s="20">
        <f t="shared" si="1"/>
        <v>0</v>
      </c>
      <c r="D51" s="20">
        <f t="shared" si="1"/>
        <v>0</v>
      </c>
      <c r="E51" s="20">
        <f t="shared" si="1"/>
        <v>1</v>
      </c>
      <c r="F51" s="20">
        <f t="shared" si="1"/>
        <v>0</v>
      </c>
      <c r="G51" s="20">
        <f t="shared" si="1"/>
        <v>56</v>
      </c>
      <c r="H51" s="20">
        <f t="shared" si="1"/>
        <v>5066</v>
      </c>
      <c r="I51" s="20">
        <f t="shared" si="1"/>
        <v>120</v>
      </c>
      <c r="J51" s="20">
        <f t="shared" si="1"/>
        <v>62</v>
      </c>
      <c r="K51" s="20">
        <f t="shared" si="2"/>
        <v>5305</v>
      </c>
      <c r="N51" s="83">
        <v>9</v>
      </c>
      <c r="O51" s="94" t="s">
        <v>52</v>
      </c>
      <c r="P51" s="97">
        <v>0</v>
      </c>
      <c r="Q51" s="97">
        <v>0</v>
      </c>
      <c r="R51" s="97">
        <v>0</v>
      </c>
      <c r="S51" s="97">
        <v>0</v>
      </c>
      <c r="T51" s="97">
        <v>0</v>
      </c>
      <c r="U51" s="97">
        <v>0</v>
      </c>
      <c r="V51" s="97">
        <v>0</v>
      </c>
      <c r="W51" s="97">
        <v>3</v>
      </c>
      <c r="X51" s="97">
        <v>0</v>
      </c>
      <c r="Y51" s="97">
        <v>3</v>
      </c>
      <c r="Z51" s="2"/>
      <c r="AA51" s="2"/>
      <c r="AB51" s="3" t="s">
        <v>1</v>
      </c>
      <c r="AC51" s="97">
        <v>0</v>
      </c>
      <c r="AD51" s="97">
        <v>0</v>
      </c>
      <c r="AE51" s="97">
        <v>0</v>
      </c>
      <c r="AF51" s="97">
        <v>0</v>
      </c>
      <c r="AG51" s="97">
        <v>0</v>
      </c>
      <c r="AH51" s="97">
        <v>13</v>
      </c>
      <c r="AI51" s="97">
        <v>33</v>
      </c>
      <c r="AJ51" s="97">
        <v>14</v>
      </c>
      <c r="AK51" s="97">
        <v>26</v>
      </c>
      <c r="AL51" s="97">
        <v>86</v>
      </c>
      <c r="AM51" s="2"/>
      <c r="AN51" s="2"/>
      <c r="AO51" s="2"/>
      <c r="AP51" s="97"/>
      <c r="AQ51" s="97"/>
      <c r="AR51" s="97"/>
      <c r="AS51" s="97"/>
      <c r="AT51" s="97"/>
      <c r="AU51" s="97"/>
      <c r="AV51" s="97"/>
      <c r="AW51" s="97"/>
      <c r="AX51" s="97"/>
      <c r="AY51" s="97"/>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row>
    <row r="52" spans="1:83">
      <c r="A52" s="19" t="s">
        <v>48</v>
      </c>
      <c r="B52" s="20">
        <f t="shared" si="1"/>
        <v>0</v>
      </c>
      <c r="C52" s="20">
        <f t="shared" si="1"/>
        <v>0</v>
      </c>
      <c r="D52" s="20">
        <f t="shared" si="1"/>
        <v>0</v>
      </c>
      <c r="E52" s="20">
        <f t="shared" si="1"/>
        <v>0</v>
      </c>
      <c r="F52" s="20">
        <f t="shared" si="1"/>
        <v>0</v>
      </c>
      <c r="G52" s="20">
        <f t="shared" si="1"/>
        <v>0</v>
      </c>
      <c r="H52" s="20">
        <f t="shared" si="1"/>
        <v>0</v>
      </c>
      <c r="I52" s="20">
        <f t="shared" si="1"/>
        <v>0</v>
      </c>
      <c r="J52" s="20">
        <f t="shared" si="1"/>
        <v>0</v>
      </c>
      <c r="K52" s="20">
        <f t="shared" si="2"/>
        <v>0</v>
      </c>
      <c r="N52" s="83">
        <v>10</v>
      </c>
      <c r="O52" s="94" t="s">
        <v>8</v>
      </c>
      <c r="P52" s="97">
        <v>0</v>
      </c>
      <c r="Q52" s="97">
        <v>0</v>
      </c>
      <c r="R52" s="97">
        <v>0</v>
      </c>
      <c r="S52" s="97">
        <v>0</v>
      </c>
      <c r="T52" s="97">
        <v>0</v>
      </c>
      <c r="U52" s="97">
        <v>1</v>
      </c>
      <c r="V52" s="97">
        <v>24</v>
      </c>
      <c r="W52" s="97">
        <v>36</v>
      </c>
      <c r="X52" s="97">
        <v>0</v>
      </c>
      <c r="Y52" s="97">
        <v>61</v>
      </c>
      <c r="Z52" s="2"/>
      <c r="AA52" s="2"/>
      <c r="AB52" s="3" t="s">
        <v>12</v>
      </c>
      <c r="AC52" s="97">
        <v>0</v>
      </c>
      <c r="AD52" s="97">
        <v>0</v>
      </c>
      <c r="AE52" s="97">
        <v>0</v>
      </c>
      <c r="AF52" s="97">
        <v>0</v>
      </c>
      <c r="AG52" s="97">
        <v>0</v>
      </c>
      <c r="AH52" s="97">
        <v>0</v>
      </c>
      <c r="AI52" s="97">
        <v>42</v>
      </c>
      <c r="AJ52" s="97">
        <v>18</v>
      </c>
      <c r="AK52" s="97">
        <v>14</v>
      </c>
      <c r="AL52" s="97">
        <v>74</v>
      </c>
      <c r="AM52" s="2"/>
      <c r="AN52" s="2"/>
      <c r="AO52" s="2"/>
      <c r="AP52" s="97"/>
      <c r="AQ52" s="97"/>
      <c r="AR52" s="97"/>
      <c r="AS52" s="97"/>
      <c r="AT52" s="97"/>
      <c r="AU52" s="97"/>
      <c r="AV52" s="97"/>
      <c r="AW52" s="97"/>
      <c r="AX52" s="97"/>
      <c r="AY52" s="97"/>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row>
    <row r="53" spans="1:83" s="2" customFormat="1">
      <c r="A53" s="3" t="s">
        <v>13</v>
      </c>
      <c r="B53" s="20">
        <f t="shared" si="1"/>
        <v>0</v>
      </c>
      <c r="C53" s="20">
        <f t="shared" si="1"/>
        <v>0</v>
      </c>
      <c r="D53" s="20">
        <f t="shared" si="1"/>
        <v>0</v>
      </c>
      <c r="E53" s="20">
        <f t="shared" si="1"/>
        <v>0</v>
      </c>
      <c r="F53" s="20">
        <f t="shared" si="1"/>
        <v>0</v>
      </c>
      <c r="G53" s="20">
        <f t="shared" si="1"/>
        <v>0</v>
      </c>
      <c r="H53" s="20">
        <f t="shared" si="1"/>
        <v>1</v>
      </c>
      <c r="I53" s="20">
        <f t="shared" si="1"/>
        <v>9</v>
      </c>
      <c r="J53" s="20">
        <f t="shared" si="1"/>
        <v>136</v>
      </c>
      <c r="K53" s="20">
        <f t="shared" si="2"/>
        <v>146</v>
      </c>
      <c r="L53"/>
      <c r="N53" s="83">
        <v>11</v>
      </c>
      <c r="O53" s="3" t="s">
        <v>9</v>
      </c>
      <c r="P53" s="97">
        <v>0</v>
      </c>
      <c r="Q53" s="97">
        <v>0</v>
      </c>
      <c r="R53" s="97">
        <v>0</v>
      </c>
      <c r="S53" s="97">
        <v>0</v>
      </c>
      <c r="T53" s="97">
        <v>0</v>
      </c>
      <c r="U53" s="97">
        <v>0</v>
      </c>
      <c r="V53" s="97">
        <v>75</v>
      </c>
      <c r="W53" s="97">
        <v>205</v>
      </c>
      <c r="X53" s="97">
        <v>0</v>
      </c>
      <c r="Y53" s="97">
        <v>280</v>
      </c>
      <c r="AB53" s="94" t="s">
        <v>8</v>
      </c>
      <c r="AC53" s="97">
        <v>0</v>
      </c>
      <c r="AD53" s="97">
        <v>0</v>
      </c>
      <c r="AE53" s="97">
        <v>0</v>
      </c>
      <c r="AF53" s="97">
        <v>0</v>
      </c>
      <c r="AG53" s="97">
        <v>0</v>
      </c>
      <c r="AH53" s="97">
        <v>1</v>
      </c>
      <c r="AI53" s="97">
        <v>24</v>
      </c>
      <c r="AJ53" s="97">
        <v>36</v>
      </c>
      <c r="AK53" s="97">
        <v>0</v>
      </c>
      <c r="AL53" s="97">
        <v>61</v>
      </c>
      <c r="AP53" s="97"/>
      <c r="AQ53" s="97"/>
      <c r="AR53" s="97"/>
      <c r="AS53" s="97"/>
      <c r="AT53" s="97"/>
      <c r="AU53" s="97"/>
      <c r="AV53" s="97"/>
      <c r="AW53" s="97"/>
      <c r="AX53" s="97"/>
      <c r="AY53" s="97"/>
      <c r="CD53"/>
      <c r="CE53"/>
    </row>
    <row r="54" spans="1:83">
      <c r="A54" s="3" t="s">
        <v>14</v>
      </c>
      <c r="B54" s="20">
        <f t="shared" si="1"/>
        <v>0</v>
      </c>
      <c r="C54" s="20">
        <f t="shared" si="1"/>
        <v>0</v>
      </c>
      <c r="D54" s="20">
        <f>SUM(D141+D184+D227+D270+D313)</f>
        <v>108</v>
      </c>
      <c r="E54" s="20">
        <f t="shared" si="1"/>
        <v>4</v>
      </c>
      <c r="F54" s="20">
        <f t="shared" si="1"/>
        <v>14</v>
      </c>
      <c r="G54" s="20">
        <f t="shared" si="1"/>
        <v>84</v>
      </c>
      <c r="H54" s="20">
        <f t="shared" si="1"/>
        <v>1658</v>
      </c>
      <c r="I54" s="20">
        <f t="shared" si="1"/>
        <v>655</v>
      </c>
      <c r="J54" s="20">
        <f t="shared" si="1"/>
        <v>25</v>
      </c>
      <c r="K54" s="20">
        <f t="shared" si="2"/>
        <v>2548</v>
      </c>
      <c r="N54" s="83">
        <v>12</v>
      </c>
      <c r="O54" s="3" t="s">
        <v>46</v>
      </c>
      <c r="P54" s="97">
        <v>0</v>
      </c>
      <c r="Q54" s="97">
        <v>0</v>
      </c>
      <c r="R54" s="97">
        <v>0</v>
      </c>
      <c r="S54" s="97">
        <v>0</v>
      </c>
      <c r="T54" s="97">
        <v>0</v>
      </c>
      <c r="U54" s="97">
        <v>0</v>
      </c>
      <c r="V54" s="97">
        <v>2</v>
      </c>
      <c r="W54" s="97">
        <v>0</v>
      </c>
      <c r="X54" s="97">
        <v>6</v>
      </c>
      <c r="Y54" s="97">
        <v>8</v>
      </c>
      <c r="Z54" s="2"/>
      <c r="AA54" s="2"/>
      <c r="AB54" s="94" t="s">
        <v>7</v>
      </c>
      <c r="AC54" s="97">
        <v>0</v>
      </c>
      <c r="AD54" s="97">
        <v>0</v>
      </c>
      <c r="AE54" s="97">
        <v>0</v>
      </c>
      <c r="AF54" s="97">
        <v>0</v>
      </c>
      <c r="AG54" s="97">
        <v>8</v>
      </c>
      <c r="AH54" s="97">
        <v>1</v>
      </c>
      <c r="AI54" s="97">
        <v>11</v>
      </c>
      <c r="AJ54" s="97">
        <v>12</v>
      </c>
      <c r="AK54" s="97">
        <v>27</v>
      </c>
      <c r="AL54" s="97">
        <v>59</v>
      </c>
      <c r="AM54" s="2"/>
      <c r="AN54" s="2"/>
      <c r="AO54" s="2"/>
      <c r="AP54" s="97"/>
      <c r="AQ54" s="97"/>
      <c r="AR54" s="97"/>
      <c r="AS54" s="97"/>
      <c r="AT54" s="97"/>
      <c r="AU54" s="97"/>
      <c r="AV54" s="97"/>
      <c r="AW54" s="97"/>
      <c r="AX54" s="97"/>
      <c r="AY54" s="97"/>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row>
    <row r="55" spans="1:83" s="2" customFormat="1">
      <c r="A55" s="19" t="s">
        <v>42</v>
      </c>
      <c r="B55" s="20">
        <f t="shared" si="1"/>
        <v>0</v>
      </c>
      <c r="C55" s="20">
        <f t="shared" si="1"/>
        <v>2</v>
      </c>
      <c r="D55" s="20">
        <f t="shared" si="1"/>
        <v>0</v>
      </c>
      <c r="E55" s="20">
        <f t="shared" si="1"/>
        <v>0</v>
      </c>
      <c r="F55" s="20">
        <f t="shared" si="1"/>
        <v>0</v>
      </c>
      <c r="G55" s="20">
        <f t="shared" si="1"/>
        <v>0</v>
      </c>
      <c r="H55" s="20">
        <f t="shared" si="1"/>
        <v>2</v>
      </c>
      <c r="I55" s="20">
        <f t="shared" si="1"/>
        <v>0</v>
      </c>
      <c r="J55" s="20">
        <f t="shared" si="1"/>
        <v>0</v>
      </c>
      <c r="K55" s="20">
        <f t="shared" si="2"/>
        <v>4</v>
      </c>
      <c r="L55"/>
      <c r="N55" s="83">
        <v>13</v>
      </c>
      <c r="O55" s="3" t="s">
        <v>10</v>
      </c>
      <c r="P55" s="97">
        <v>0</v>
      </c>
      <c r="Q55" s="97">
        <v>0</v>
      </c>
      <c r="R55" s="97">
        <v>0</v>
      </c>
      <c r="S55" s="97">
        <v>0</v>
      </c>
      <c r="T55" s="97">
        <v>0</v>
      </c>
      <c r="U55" s="97">
        <v>0</v>
      </c>
      <c r="V55" s="97">
        <v>0</v>
      </c>
      <c r="W55" s="97">
        <v>8</v>
      </c>
      <c r="X55" s="97">
        <v>0</v>
      </c>
      <c r="Y55" s="97">
        <v>8</v>
      </c>
      <c r="AB55" s="3" t="s">
        <v>3</v>
      </c>
      <c r="AC55" s="97">
        <v>1</v>
      </c>
      <c r="AD55" s="97">
        <v>3</v>
      </c>
      <c r="AE55" s="97">
        <v>8</v>
      </c>
      <c r="AF55" s="97">
        <v>9</v>
      </c>
      <c r="AG55" s="97">
        <v>4</v>
      </c>
      <c r="AH55" s="97">
        <v>4</v>
      </c>
      <c r="AI55" s="97">
        <v>1</v>
      </c>
      <c r="AJ55" s="97">
        <v>0</v>
      </c>
      <c r="AK55" s="97">
        <v>0</v>
      </c>
      <c r="AL55" s="97">
        <v>30</v>
      </c>
      <c r="AP55" s="97"/>
      <c r="AQ55" s="97"/>
      <c r="AR55" s="97"/>
      <c r="AS55" s="97"/>
      <c r="AT55" s="97"/>
      <c r="AU55" s="97"/>
      <c r="AV55" s="97"/>
      <c r="AW55" s="97"/>
      <c r="AX55" s="97"/>
      <c r="AY55" s="97"/>
      <c r="CD55"/>
      <c r="CE55"/>
    </row>
    <row r="56" spans="1:83">
      <c r="A56" s="19" t="s">
        <v>54</v>
      </c>
      <c r="B56" s="20">
        <f t="shared" si="1"/>
        <v>0</v>
      </c>
      <c r="C56" s="20">
        <f t="shared" si="1"/>
        <v>0</v>
      </c>
      <c r="D56" s="20">
        <f t="shared" si="1"/>
        <v>0</v>
      </c>
      <c r="E56" s="20">
        <f t="shared" si="1"/>
        <v>0</v>
      </c>
      <c r="F56" s="20">
        <f t="shared" si="1"/>
        <v>0</v>
      </c>
      <c r="G56" s="20">
        <f t="shared" si="1"/>
        <v>0</v>
      </c>
      <c r="H56" s="20">
        <f t="shared" si="1"/>
        <v>0</v>
      </c>
      <c r="I56" s="20">
        <f t="shared" si="1"/>
        <v>0</v>
      </c>
      <c r="J56" s="20">
        <f t="shared" si="1"/>
        <v>0</v>
      </c>
      <c r="K56" s="20">
        <f t="shared" si="2"/>
        <v>0</v>
      </c>
      <c r="N56" s="83">
        <v>14</v>
      </c>
      <c r="O56" s="94" t="s">
        <v>11</v>
      </c>
      <c r="P56" s="97">
        <v>0</v>
      </c>
      <c r="Q56" s="97">
        <v>0</v>
      </c>
      <c r="R56" s="97">
        <v>0</v>
      </c>
      <c r="S56" s="97">
        <v>0</v>
      </c>
      <c r="T56" s="97">
        <v>1</v>
      </c>
      <c r="U56" s="97">
        <v>110</v>
      </c>
      <c r="V56" s="97">
        <v>5022</v>
      </c>
      <c r="W56" s="97">
        <v>2529</v>
      </c>
      <c r="X56" s="97">
        <v>70</v>
      </c>
      <c r="Y56" s="97">
        <v>7732</v>
      </c>
      <c r="Z56" s="2"/>
      <c r="AA56" s="2"/>
      <c r="AB56" s="3" t="s">
        <v>56</v>
      </c>
      <c r="AC56" s="97">
        <v>0</v>
      </c>
      <c r="AD56" s="97">
        <v>0</v>
      </c>
      <c r="AE56" s="97">
        <v>0</v>
      </c>
      <c r="AF56" s="97">
        <v>0</v>
      </c>
      <c r="AG56" s="97">
        <v>0</v>
      </c>
      <c r="AH56" s="97">
        <v>0</v>
      </c>
      <c r="AI56" s="97">
        <v>19</v>
      </c>
      <c r="AJ56" s="97">
        <v>0</v>
      </c>
      <c r="AK56" s="97">
        <v>0</v>
      </c>
      <c r="AL56" s="97">
        <v>19</v>
      </c>
      <c r="AM56" s="2"/>
      <c r="AN56" s="2"/>
      <c r="AO56" s="2"/>
      <c r="AP56" s="97"/>
      <c r="AQ56" s="97"/>
      <c r="AR56" s="97"/>
      <c r="AS56" s="97"/>
      <c r="AT56" s="97"/>
      <c r="AU56" s="97"/>
      <c r="AV56" s="97"/>
      <c r="AW56" s="97"/>
      <c r="AX56" s="97"/>
      <c r="AY56" s="97"/>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row>
    <row r="57" spans="1:83">
      <c r="A57" s="19" t="s">
        <v>55</v>
      </c>
      <c r="B57" s="20">
        <f t="shared" si="1"/>
        <v>0</v>
      </c>
      <c r="C57" s="20">
        <f t="shared" si="1"/>
        <v>0</v>
      </c>
      <c r="D57" s="20">
        <f t="shared" si="1"/>
        <v>0</v>
      </c>
      <c r="E57" s="20">
        <f t="shared" si="1"/>
        <v>0</v>
      </c>
      <c r="F57" s="20">
        <f t="shared" si="1"/>
        <v>0</v>
      </c>
      <c r="G57" s="20">
        <f t="shared" si="1"/>
        <v>0</v>
      </c>
      <c r="H57" s="20">
        <f t="shared" si="1"/>
        <v>0</v>
      </c>
      <c r="I57" s="20">
        <f t="shared" si="1"/>
        <v>0</v>
      </c>
      <c r="J57" s="20">
        <f t="shared" si="1"/>
        <v>0</v>
      </c>
      <c r="K57" s="20">
        <f t="shared" si="2"/>
        <v>0</v>
      </c>
      <c r="N57" s="83">
        <v>15</v>
      </c>
      <c r="O57" s="3" t="s">
        <v>12</v>
      </c>
      <c r="P57" s="97">
        <v>0</v>
      </c>
      <c r="Q57" s="97">
        <v>0</v>
      </c>
      <c r="R57" s="97">
        <v>0</v>
      </c>
      <c r="S57" s="97">
        <v>0</v>
      </c>
      <c r="T57" s="97">
        <v>0</v>
      </c>
      <c r="U57" s="97">
        <v>0</v>
      </c>
      <c r="V57" s="97">
        <v>42</v>
      </c>
      <c r="W57" s="97">
        <v>18</v>
      </c>
      <c r="X57" s="97">
        <v>14</v>
      </c>
      <c r="Y57" s="97">
        <v>74</v>
      </c>
      <c r="Z57" s="2"/>
      <c r="AA57" s="2"/>
      <c r="AB57" s="3" t="s">
        <v>15</v>
      </c>
      <c r="AC57" s="97">
        <v>0</v>
      </c>
      <c r="AD57" s="97">
        <v>0</v>
      </c>
      <c r="AE57" s="97">
        <v>0</v>
      </c>
      <c r="AF57" s="97">
        <v>0</v>
      </c>
      <c r="AG57" s="97">
        <v>0</v>
      </c>
      <c r="AH57" s="97">
        <v>0</v>
      </c>
      <c r="AI57" s="97">
        <v>4</v>
      </c>
      <c r="AJ57" s="97">
        <v>12</v>
      </c>
      <c r="AK57" s="97">
        <v>0</v>
      </c>
      <c r="AL57" s="97">
        <v>16</v>
      </c>
      <c r="AM57" s="2"/>
      <c r="AN57" s="2"/>
      <c r="AO57" s="2"/>
      <c r="AP57" s="97"/>
      <c r="AQ57" s="97"/>
      <c r="AR57" s="97"/>
      <c r="AS57" s="97"/>
      <c r="AT57" s="97"/>
      <c r="AU57" s="97"/>
      <c r="AV57" s="97"/>
      <c r="AW57" s="97"/>
      <c r="AX57" s="97"/>
      <c r="AY57" s="97"/>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row>
    <row r="58" spans="1:83">
      <c r="A58" s="3" t="s">
        <v>15</v>
      </c>
      <c r="B58" s="20">
        <f t="shared" si="1"/>
        <v>0</v>
      </c>
      <c r="C58" s="20">
        <f t="shared" si="1"/>
        <v>0</v>
      </c>
      <c r="D58" s="20">
        <f t="shared" si="1"/>
        <v>0</v>
      </c>
      <c r="E58" s="20">
        <f t="shared" si="1"/>
        <v>0</v>
      </c>
      <c r="F58" s="20">
        <f t="shared" si="1"/>
        <v>0</v>
      </c>
      <c r="G58" s="20">
        <f t="shared" si="1"/>
        <v>0</v>
      </c>
      <c r="H58" s="20">
        <f t="shared" ref="C58:J64" si="5">SUM(H102+H145+H188+H231+H274+H317)</f>
        <v>4</v>
      </c>
      <c r="I58" s="20">
        <f t="shared" si="5"/>
        <v>14</v>
      </c>
      <c r="J58" s="20">
        <f t="shared" si="5"/>
        <v>0</v>
      </c>
      <c r="K58" s="20">
        <f t="shared" si="2"/>
        <v>18</v>
      </c>
      <c r="N58" s="83"/>
      <c r="O58" s="3" t="s">
        <v>18</v>
      </c>
      <c r="P58" s="97">
        <v>0</v>
      </c>
      <c r="Q58" s="97">
        <v>0</v>
      </c>
      <c r="R58" s="97">
        <v>0</v>
      </c>
      <c r="S58" s="97">
        <v>1</v>
      </c>
      <c r="T58" s="97">
        <v>0</v>
      </c>
      <c r="U58" s="97">
        <v>50</v>
      </c>
      <c r="V58" s="97">
        <v>5050</v>
      </c>
      <c r="W58" s="97">
        <v>120</v>
      </c>
      <c r="X58" s="97">
        <v>51</v>
      </c>
      <c r="Y58" s="97">
        <v>5272</v>
      </c>
      <c r="Z58" s="2"/>
      <c r="AA58" s="2"/>
      <c r="AB58" s="3" t="s">
        <v>46</v>
      </c>
      <c r="AC58" s="97">
        <v>0</v>
      </c>
      <c r="AD58" s="97">
        <v>0</v>
      </c>
      <c r="AE58" s="97">
        <v>0</v>
      </c>
      <c r="AF58" s="97">
        <v>0</v>
      </c>
      <c r="AG58" s="97">
        <v>0</v>
      </c>
      <c r="AH58" s="97">
        <v>0</v>
      </c>
      <c r="AI58" s="97">
        <v>2</v>
      </c>
      <c r="AJ58" s="97">
        <v>0</v>
      </c>
      <c r="AK58" s="97">
        <v>6</v>
      </c>
      <c r="AL58" s="97">
        <v>8</v>
      </c>
      <c r="AM58" s="2"/>
      <c r="AN58" s="2"/>
      <c r="AO58" s="2"/>
      <c r="AP58" s="97"/>
      <c r="AQ58" s="97"/>
      <c r="AR58" s="97"/>
      <c r="AS58" s="97"/>
      <c r="AT58" s="97"/>
      <c r="AU58" s="97"/>
      <c r="AV58" s="97"/>
      <c r="AW58" s="97"/>
      <c r="AX58" s="97"/>
      <c r="AY58" s="97"/>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row>
    <row r="59" spans="1:83">
      <c r="A59" s="19" t="s">
        <v>56</v>
      </c>
      <c r="B59" s="20">
        <f t="shared" si="1"/>
        <v>0</v>
      </c>
      <c r="C59" s="20">
        <f t="shared" si="5"/>
        <v>0</v>
      </c>
      <c r="D59" s="20">
        <f t="shared" si="5"/>
        <v>0</v>
      </c>
      <c r="E59" s="20">
        <f t="shared" si="5"/>
        <v>0</v>
      </c>
      <c r="F59" s="20">
        <f t="shared" si="5"/>
        <v>0</v>
      </c>
      <c r="G59" s="20">
        <f t="shared" si="5"/>
        <v>0</v>
      </c>
      <c r="H59" s="20">
        <f t="shared" si="5"/>
        <v>19</v>
      </c>
      <c r="I59" s="20">
        <f t="shared" si="5"/>
        <v>3</v>
      </c>
      <c r="J59" s="20">
        <f t="shared" si="5"/>
        <v>0</v>
      </c>
      <c r="K59" s="20">
        <f t="shared" si="2"/>
        <v>22</v>
      </c>
      <c r="N59" s="83">
        <v>16</v>
      </c>
      <c r="O59" s="94" t="s">
        <v>13</v>
      </c>
      <c r="P59" s="97">
        <v>0</v>
      </c>
      <c r="Q59" s="97">
        <v>0</v>
      </c>
      <c r="R59" s="97">
        <v>0</v>
      </c>
      <c r="S59" s="97">
        <v>0</v>
      </c>
      <c r="T59" s="97">
        <v>0</v>
      </c>
      <c r="U59" s="97">
        <v>0</v>
      </c>
      <c r="V59" s="97">
        <v>1</v>
      </c>
      <c r="W59" s="97">
        <v>3</v>
      </c>
      <c r="X59" s="97">
        <v>135</v>
      </c>
      <c r="Y59" s="97">
        <v>139</v>
      </c>
      <c r="Z59" s="2"/>
      <c r="AA59" s="2"/>
      <c r="AB59" s="3" t="s">
        <v>10</v>
      </c>
      <c r="AC59" s="97">
        <v>0</v>
      </c>
      <c r="AD59" s="97">
        <v>0</v>
      </c>
      <c r="AE59" s="97">
        <v>0</v>
      </c>
      <c r="AF59" s="97">
        <v>0</v>
      </c>
      <c r="AG59" s="97">
        <v>0</v>
      </c>
      <c r="AH59" s="97">
        <v>0</v>
      </c>
      <c r="AI59" s="97">
        <v>0</v>
      </c>
      <c r="AJ59" s="97">
        <v>8</v>
      </c>
      <c r="AK59" s="97">
        <v>0</v>
      </c>
      <c r="AL59" s="97">
        <v>8</v>
      </c>
      <c r="AM59" s="2"/>
      <c r="AN59" s="2"/>
      <c r="AO59" s="2"/>
      <c r="AP59" s="97"/>
      <c r="AQ59" s="97"/>
      <c r="AR59" s="97"/>
      <c r="AS59" s="97"/>
      <c r="AT59" s="97"/>
      <c r="AU59" s="97"/>
      <c r="AV59" s="97"/>
      <c r="AW59" s="97"/>
      <c r="AX59" s="97"/>
      <c r="AY59" s="97"/>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row>
    <row r="60" spans="1:83">
      <c r="A60" s="19" t="s">
        <v>49</v>
      </c>
      <c r="B60" s="20">
        <f t="shared" si="1"/>
        <v>0</v>
      </c>
      <c r="C60" s="20">
        <f t="shared" si="5"/>
        <v>0</v>
      </c>
      <c r="D60" s="20">
        <f t="shared" si="5"/>
        <v>0</v>
      </c>
      <c r="E60" s="20">
        <f t="shared" si="5"/>
        <v>0</v>
      </c>
      <c r="F60" s="20">
        <f t="shared" si="5"/>
        <v>0</v>
      </c>
      <c r="G60" s="20">
        <f t="shared" si="5"/>
        <v>6</v>
      </c>
      <c r="H60" s="20">
        <f t="shared" si="5"/>
        <v>155</v>
      </c>
      <c r="I60" s="20">
        <f t="shared" si="5"/>
        <v>142</v>
      </c>
      <c r="J60" s="20">
        <f t="shared" si="5"/>
        <v>41</v>
      </c>
      <c r="K60" s="20">
        <f t="shared" si="2"/>
        <v>344</v>
      </c>
      <c r="N60" s="83">
        <v>17</v>
      </c>
      <c r="O60" s="94" t="s">
        <v>14</v>
      </c>
      <c r="P60" s="97">
        <v>0</v>
      </c>
      <c r="Q60" s="97">
        <v>0</v>
      </c>
      <c r="R60" s="97">
        <v>196</v>
      </c>
      <c r="S60" s="97">
        <v>4</v>
      </c>
      <c r="T60" s="97">
        <v>14</v>
      </c>
      <c r="U60" s="97">
        <v>84</v>
      </c>
      <c r="V60" s="97">
        <v>1649</v>
      </c>
      <c r="W60" s="97">
        <v>655</v>
      </c>
      <c r="X60" s="97">
        <v>25</v>
      </c>
      <c r="Y60" s="97">
        <v>2627</v>
      </c>
      <c r="Z60" s="2"/>
      <c r="AA60" s="2"/>
      <c r="AB60" s="131" t="s">
        <v>91</v>
      </c>
      <c r="AC60" s="97">
        <v>0</v>
      </c>
      <c r="AD60" s="97">
        <v>0</v>
      </c>
      <c r="AE60" s="97">
        <v>0</v>
      </c>
      <c r="AF60" s="97">
        <v>0</v>
      </c>
      <c r="AG60" s="97">
        <v>0</v>
      </c>
      <c r="AH60" s="97">
        <v>0</v>
      </c>
      <c r="AI60" s="97">
        <v>0</v>
      </c>
      <c r="AJ60" s="97">
        <v>2</v>
      </c>
      <c r="AK60" s="97">
        <v>3</v>
      </c>
      <c r="AL60" s="97">
        <v>5</v>
      </c>
      <c r="AM60" s="2"/>
      <c r="AN60" s="2"/>
      <c r="AO60" s="2"/>
      <c r="AP60" s="97"/>
      <c r="AQ60" s="97"/>
      <c r="AR60" s="97"/>
      <c r="AS60" s="97"/>
      <c r="AT60" s="97"/>
      <c r="AU60" s="97"/>
      <c r="AV60" s="97"/>
      <c r="AW60" s="97"/>
      <c r="AX60" s="97"/>
      <c r="AY60" s="97"/>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row>
    <row r="61" spans="1:83">
      <c r="A61" s="3" t="s">
        <v>16</v>
      </c>
      <c r="B61" s="20">
        <f t="shared" si="1"/>
        <v>0</v>
      </c>
      <c r="C61" s="20">
        <f t="shared" si="5"/>
        <v>0</v>
      </c>
      <c r="D61" s="20">
        <f t="shared" si="5"/>
        <v>0</v>
      </c>
      <c r="E61" s="20">
        <f t="shared" si="5"/>
        <v>0</v>
      </c>
      <c r="F61" s="20">
        <f t="shared" si="5"/>
        <v>0</v>
      </c>
      <c r="G61" s="20">
        <f t="shared" si="5"/>
        <v>0</v>
      </c>
      <c r="H61" s="20">
        <f t="shared" si="5"/>
        <v>0</v>
      </c>
      <c r="I61" s="20">
        <f t="shared" si="5"/>
        <v>0</v>
      </c>
      <c r="J61" s="20">
        <f t="shared" si="5"/>
        <v>0</v>
      </c>
      <c r="K61" s="20">
        <f t="shared" si="2"/>
        <v>0</v>
      </c>
      <c r="N61" s="83">
        <v>18</v>
      </c>
      <c r="O61" s="3" t="s">
        <v>42</v>
      </c>
      <c r="P61" s="97">
        <v>0</v>
      </c>
      <c r="Q61" s="97">
        <v>2</v>
      </c>
      <c r="R61" s="97">
        <v>0</v>
      </c>
      <c r="S61" s="97">
        <v>0</v>
      </c>
      <c r="T61" s="97">
        <v>0</v>
      </c>
      <c r="U61" s="97">
        <v>0</v>
      </c>
      <c r="V61" s="97">
        <v>0</v>
      </c>
      <c r="W61" s="97">
        <v>0</v>
      </c>
      <c r="X61" s="97">
        <v>0</v>
      </c>
      <c r="Y61" s="97">
        <v>2</v>
      </c>
      <c r="Z61" s="2"/>
      <c r="AA61" s="2"/>
      <c r="AB61" s="94" t="s">
        <v>4</v>
      </c>
      <c r="AC61" s="97">
        <v>0</v>
      </c>
      <c r="AD61" s="97">
        <v>0</v>
      </c>
      <c r="AE61" s="97">
        <v>0</v>
      </c>
      <c r="AF61" s="97">
        <v>1</v>
      </c>
      <c r="AG61" s="97">
        <v>0</v>
      </c>
      <c r="AH61" s="97">
        <v>0</v>
      </c>
      <c r="AI61" s="97">
        <v>1</v>
      </c>
      <c r="AJ61" s="97">
        <v>1</v>
      </c>
      <c r="AK61" s="97">
        <v>0</v>
      </c>
      <c r="AL61" s="97">
        <v>3</v>
      </c>
      <c r="AM61" s="2"/>
      <c r="AN61" s="2"/>
      <c r="AO61" s="2"/>
      <c r="AP61" s="97"/>
      <c r="AQ61" s="97"/>
      <c r="AR61" s="97"/>
      <c r="AS61" s="97"/>
      <c r="AT61" s="97"/>
      <c r="AU61" s="97"/>
      <c r="AV61" s="97"/>
      <c r="AW61" s="97"/>
      <c r="AX61" s="97"/>
      <c r="AY61" s="97"/>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row>
    <row r="62" spans="1:83">
      <c r="A62" s="19" t="s">
        <v>57</v>
      </c>
      <c r="B62" s="20">
        <f t="shared" si="1"/>
        <v>0</v>
      </c>
      <c r="C62" s="20">
        <f t="shared" si="5"/>
        <v>0</v>
      </c>
      <c r="D62" s="20">
        <f t="shared" si="5"/>
        <v>0</v>
      </c>
      <c r="E62" s="20">
        <f t="shared" si="5"/>
        <v>0</v>
      </c>
      <c r="F62" s="20">
        <f t="shared" si="5"/>
        <v>0</v>
      </c>
      <c r="G62" s="20">
        <f t="shared" si="5"/>
        <v>0</v>
      </c>
      <c r="H62" s="20">
        <f t="shared" si="5"/>
        <v>0</v>
      </c>
      <c r="I62" s="20">
        <f t="shared" si="5"/>
        <v>0</v>
      </c>
      <c r="J62" s="20">
        <f t="shared" si="5"/>
        <v>0</v>
      </c>
      <c r="K62" s="20">
        <f t="shared" si="2"/>
        <v>0</v>
      </c>
      <c r="N62" s="83">
        <v>19</v>
      </c>
      <c r="O62" s="3" t="s">
        <v>15</v>
      </c>
      <c r="P62" s="97">
        <v>0</v>
      </c>
      <c r="Q62" s="97">
        <v>0</v>
      </c>
      <c r="R62" s="97">
        <v>0</v>
      </c>
      <c r="S62" s="97">
        <v>0</v>
      </c>
      <c r="T62" s="97">
        <v>0</v>
      </c>
      <c r="U62" s="97">
        <v>0</v>
      </c>
      <c r="V62" s="97">
        <v>4</v>
      </c>
      <c r="W62" s="97">
        <v>12</v>
      </c>
      <c r="X62" s="97">
        <v>0</v>
      </c>
      <c r="Y62" s="97">
        <v>16</v>
      </c>
      <c r="Z62" s="2"/>
      <c r="AA62" s="2"/>
      <c r="AB62" s="94" t="s">
        <v>52</v>
      </c>
      <c r="AC62" s="97">
        <v>0</v>
      </c>
      <c r="AD62" s="97">
        <v>0</v>
      </c>
      <c r="AE62" s="97">
        <v>0</v>
      </c>
      <c r="AF62" s="97">
        <v>0</v>
      </c>
      <c r="AG62" s="97">
        <v>0</v>
      </c>
      <c r="AH62" s="97">
        <v>0</v>
      </c>
      <c r="AI62" s="97">
        <v>0</v>
      </c>
      <c r="AJ62" s="97">
        <v>3</v>
      </c>
      <c r="AK62" s="97">
        <v>0</v>
      </c>
      <c r="AL62" s="97">
        <v>3</v>
      </c>
      <c r="AM62" s="2"/>
      <c r="AN62" s="2"/>
      <c r="AO62" s="2"/>
      <c r="AP62" s="97"/>
      <c r="AQ62" s="97"/>
      <c r="AR62" s="97"/>
      <c r="AS62" s="97"/>
      <c r="AT62" s="97"/>
      <c r="AU62" s="97"/>
      <c r="AV62" s="97"/>
      <c r="AW62" s="97"/>
      <c r="AX62" s="97"/>
      <c r="AY62" s="97"/>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row>
    <row r="63" spans="1:83">
      <c r="A63" s="3" t="s">
        <v>17</v>
      </c>
      <c r="B63" s="20">
        <f t="shared" si="1"/>
        <v>0</v>
      </c>
      <c r="C63" s="20">
        <f t="shared" si="5"/>
        <v>0</v>
      </c>
      <c r="D63" s="20">
        <f t="shared" si="5"/>
        <v>0</v>
      </c>
      <c r="E63" s="20">
        <f t="shared" si="5"/>
        <v>0</v>
      </c>
      <c r="F63" s="20">
        <f t="shared" si="5"/>
        <v>0</v>
      </c>
      <c r="G63" s="20">
        <f t="shared" si="5"/>
        <v>500</v>
      </c>
      <c r="H63" s="20">
        <f t="shared" si="5"/>
        <v>0</v>
      </c>
      <c r="I63" s="20">
        <f t="shared" si="5"/>
        <v>200</v>
      </c>
      <c r="J63" s="20">
        <f t="shared" si="5"/>
        <v>3</v>
      </c>
      <c r="K63" s="20">
        <f t="shared" si="2"/>
        <v>703</v>
      </c>
      <c r="L63" s="20"/>
      <c r="N63" s="83">
        <v>20</v>
      </c>
      <c r="O63" s="3" t="s">
        <v>56</v>
      </c>
      <c r="P63" s="97">
        <v>0</v>
      </c>
      <c r="Q63" s="97">
        <v>0</v>
      </c>
      <c r="R63" s="97">
        <v>0</v>
      </c>
      <c r="S63" s="97">
        <v>0</v>
      </c>
      <c r="T63" s="97">
        <v>0</v>
      </c>
      <c r="U63" s="97">
        <v>0</v>
      </c>
      <c r="V63" s="97">
        <v>19</v>
      </c>
      <c r="W63" s="97">
        <v>0</v>
      </c>
      <c r="X63" s="97">
        <v>0</v>
      </c>
      <c r="Y63" s="97">
        <v>19</v>
      </c>
      <c r="Z63" s="2"/>
      <c r="AA63" s="2"/>
      <c r="AB63" s="94" t="s">
        <v>47</v>
      </c>
      <c r="AC63" s="97">
        <v>0</v>
      </c>
      <c r="AD63" s="97">
        <v>0</v>
      </c>
      <c r="AE63" s="97">
        <v>0</v>
      </c>
      <c r="AF63" s="97">
        <v>0</v>
      </c>
      <c r="AG63" s="97">
        <v>0</v>
      </c>
      <c r="AH63" s="97">
        <v>0</v>
      </c>
      <c r="AI63" s="97">
        <v>0</v>
      </c>
      <c r="AJ63" s="97">
        <v>2</v>
      </c>
      <c r="AK63" s="97">
        <v>0</v>
      </c>
      <c r="AL63" s="97">
        <v>2</v>
      </c>
      <c r="AM63" s="2"/>
      <c r="AN63" s="2"/>
      <c r="AO63" s="2"/>
      <c r="AP63" s="97"/>
      <c r="AQ63" s="97"/>
      <c r="AR63" s="97"/>
      <c r="AS63" s="97"/>
      <c r="AT63" s="97"/>
      <c r="AU63" s="97"/>
      <c r="AV63" s="97"/>
      <c r="AW63" s="97"/>
      <c r="AX63" s="97"/>
      <c r="AY63" s="97"/>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row>
    <row r="64" spans="1:83">
      <c r="A64" s="131" t="s">
        <v>222</v>
      </c>
      <c r="B64" s="20">
        <f t="shared" si="1"/>
        <v>0</v>
      </c>
      <c r="C64" s="20">
        <f t="shared" si="5"/>
        <v>0</v>
      </c>
      <c r="D64" s="20">
        <f t="shared" si="5"/>
        <v>0</v>
      </c>
      <c r="E64" s="20">
        <f t="shared" si="5"/>
        <v>0</v>
      </c>
      <c r="F64" s="20">
        <f t="shared" si="5"/>
        <v>0</v>
      </c>
      <c r="G64" s="20">
        <f t="shared" si="5"/>
        <v>0</v>
      </c>
      <c r="H64" s="20">
        <f t="shared" si="5"/>
        <v>0</v>
      </c>
      <c r="I64" s="20">
        <f t="shared" si="5"/>
        <v>2</v>
      </c>
      <c r="J64" s="20">
        <f t="shared" si="5"/>
        <v>3</v>
      </c>
      <c r="K64" s="20">
        <f t="shared" si="2"/>
        <v>5</v>
      </c>
      <c r="L64" s="20"/>
      <c r="N64" s="83"/>
      <c r="O64" s="95" t="s">
        <v>49</v>
      </c>
      <c r="P64" s="97">
        <v>0</v>
      </c>
      <c r="Q64" s="97">
        <v>0</v>
      </c>
      <c r="R64" s="97">
        <v>0</v>
      </c>
      <c r="S64" s="97">
        <v>0</v>
      </c>
      <c r="T64" s="97">
        <v>0</v>
      </c>
      <c r="U64" s="97">
        <v>6</v>
      </c>
      <c r="V64" s="97">
        <v>133</v>
      </c>
      <c r="W64" s="97">
        <v>136</v>
      </c>
      <c r="X64" s="97">
        <v>29</v>
      </c>
      <c r="Y64" s="97">
        <v>304</v>
      </c>
      <c r="Z64" s="2"/>
      <c r="AA64" s="2"/>
      <c r="AB64" s="3" t="s">
        <v>50</v>
      </c>
      <c r="AC64" s="97">
        <v>0</v>
      </c>
      <c r="AD64" s="97">
        <v>0</v>
      </c>
      <c r="AE64" s="97">
        <v>0</v>
      </c>
      <c r="AF64" s="97">
        <v>2</v>
      </c>
      <c r="AG64" s="97">
        <v>0</v>
      </c>
      <c r="AH64" s="97">
        <v>0</v>
      </c>
      <c r="AI64" s="97">
        <v>0</v>
      </c>
      <c r="AJ64" s="97">
        <v>0</v>
      </c>
      <c r="AK64" s="97">
        <v>0</v>
      </c>
      <c r="AL64" s="97">
        <v>2</v>
      </c>
      <c r="AM64" s="2"/>
      <c r="AN64" s="2"/>
      <c r="AO64" s="2"/>
      <c r="AP64" s="97"/>
      <c r="AQ64" s="97"/>
      <c r="AR64" s="97"/>
      <c r="AS64" s="97"/>
      <c r="AT64" s="97"/>
      <c r="AU64" s="97"/>
      <c r="AV64" s="97"/>
      <c r="AW64" s="97"/>
      <c r="AX64" s="97"/>
      <c r="AY64" s="97"/>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row>
    <row r="65" spans="1:83">
      <c r="A65" s="10" t="s">
        <v>24</v>
      </c>
      <c r="B65" s="20">
        <f>SUM(B30:B64)</f>
        <v>1</v>
      </c>
      <c r="C65" s="20">
        <f>SUM(C30:C64)</f>
        <v>13</v>
      </c>
      <c r="D65" s="20">
        <f t="shared" ref="D65:J65" si="6">SUM(D30:D64)</f>
        <v>151</v>
      </c>
      <c r="E65" s="20">
        <f t="shared" si="6"/>
        <v>59</v>
      </c>
      <c r="F65" s="20">
        <f t="shared" si="6"/>
        <v>102</v>
      </c>
      <c r="G65" s="20">
        <f t="shared" si="6"/>
        <v>941</v>
      </c>
      <c r="H65" s="20">
        <f t="shared" si="6"/>
        <v>12488</v>
      </c>
      <c r="I65" s="20">
        <f t="shared" si="6"/>
        <v>4018</v>
      </c>
      <c r="J65" s="20">
        <f t="shared" si="6"/>
        <v>850</v>
      </c>
      <c r="K65" s="20">
        <f>SUM(K30:K64)</f>
        <v>18623</v>
      </c>
      <c r="L65" s="20"/>
      <c r="N65" s="83"/>
      <c r="O65" s="115" t="s">
        <v>24</v>
      </c>
      <c r="P65" s="97">
        <v>1</v>
      </c>
      <c r="Q65" s="97">
        <v>5</v>
      </c>
      <c r="R65" s="97">
        <v>223</v>
      </c>
      <c r="S65" s="97">
        <v>40</v>
      </c>
      <c r="T65" s="97">
        <v>93</v>
      </c>
      <c r="U65" s="97">
        <v>401</v>
      </c>
      <c r="V65" s="97">
        <v>12096</v>
      </c>
      <c r="W65" s="97">
        <v>3781</v>
      </c>
      <c r="X65" s="97">
        <v>404</v>
      </c>
      <c r="Y65" s="97">
        <v>17044</v>
      </c>
      <c r="Z65" s="2"/>
      <c r="AA65" s="2"/>
      <c r="AB65" s="3" t="s">
        <v>42</v>
      </c>
      <c r="AC65" s="97">
        <v>0</v>
      </c>
      <c r="AD65" s="97">
        <v>2</v>
      </c>
      <c r="AE65" s="97">
        <v>0</v>
      </c>
      <c r="AF65" s="97">
        <v>0</v>
      </c>
      <c r="AG65" s="97">
        <v>0</v>
      </c>
      <c r="AH65" s="97">
        <v>0</v>
      </c>
      <c r="AI65" s="97">
        <v>0</v>
      </c>
      <c r="AJ65" s="97">
        <v>0</v>
      </c>
      <c r="AK65" s="97">
        <v>0</v>
      </c>
      <c r="AL65" s="97">
        <v>2</v>
      </c>
      <c r="AM65" s="2"/>
      <c r="AN65" s="2"/>
      <c r="AO65" s="2"/>
      <c r="AP65" s="97"/>
      <c r="AQ65" s="97"/>
      <c r="AR65" s="97"/>
      <c r="AS65" s="97"/>
      <c r="AT65" s="97"/>
      <c r="AU65" s="97"/>
      <c r="AV65" s="97"/>
      <c r="AW65" s="97"/>
      <c r="AX65" s="97"/>
      <c r="AY65" s="97"/>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row>
    <row r="66" spans="1:83">
      <c r="A66" s="2"/>
      <c r="K66" s="20"/>
      <c r="L66" s="20"/>
      <c r="N66" s="83"/>
      <c r="Y66" s="20"/>
      <c r="Z66" s="2"/>
      <c r="AA66" s="2"/>
      <c r="AB66" s="115" t="s">
        <v>24</v>
      </c>
      <c r="AC66" s="20">
        <f>SUM(AC43:AC65)</f>
        <v>1</v>
      </c>
      <c r="AD66" s="20">
        <f t="shared" ref="AD66:AL66" si="7">SUM(AD43:AD65)</f>
        <v>5</v>
      </c>
      <c r="AE66" s="20">
        <f t="shared" si="7"/>
        <v>135</v>
      </c>
      <c r="AF66" s="20">
        <f t="shared" si="7"/>
        <v>40</v>
      </c>
      <c r="AG66" s="20">
        <f t="shared" si="7"/>
        <v>93</v>
      </c>
      <c r="AH66" s="20">
        <f t="shared" si="7"/>
        <v>401</v>
      </c>
      <c r="AI66" s="20">
        <f t="shared" si="7"/>
        <v>12096</v>
      </c>
      <c r="AJ66" s="20">
        <f t="shared" si="7"/>
        <v>3781</v>
      </c>
      <c r="AK66" s="20">
        <f t="shared" si="7"/>
        <v>404</v>
      </c>
      <c r="AL66" s="20">
        <f t="shared" si="7"/>
        <v>17044</v>
      </c>
      <c r="AM66" s="2"/>
      <c r="AN66" s="2"/>
      <c r="AO66" s="2"/>
      <c r="AP66" s="97"/>
      <c r="AQ66" s="97"/>
      <c r="AR66" s="97"/>
      <c r="AS66" s="97"/>
      <c r="AT66" s="97"/>
      <c r="AU66" s="97"/>
      <c r="AV66" s="97"/>
      <c r="AW66" s="97"/>
      <c r="AX66" s="97"/>
      <c r="AY66" s="97"/>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row>
    <row r="67" spans="1:83">
      <c r="A67" s="9" t="s">
        <v>178</v>
      </c>
      <c r="B67" s="20"/>
      <c r="L67" s="20"/>
      <c r="N67" s="83"/>
      <c r="Z67" s="2"/>
      <c r="AA67" s="2"/>
      <c r="AI67" s="97"/>
      <c r="AJ67" s="97"/>
      <c r="AK67" s="97"/>
      <c r="AL67" s="97"/>
      <c r="AM67" s="2"/>
      <c r="AN67" s="2"/>
      <c r="AO67" s="2"/>
      <c r="AP67" s="97"/>
      <c r="AQ67" s="97"/>
      <c r="AR67" s="97"/>
      <c r="AS67" s="97"/>
      <c r="AT67" s="97"/>
      <c r="AU67" s="97"/>
      <c r="AV67" s="97"/>
      <c r="AW67" s="97"/>
      <c r="AX67" s="97"/>
      <c r="AY67" s="97"/>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row>
    <row r="68" spans="1:83">
      <c r="N68" s="83"/>
      <c r="P68" s="97"/>
      <c r="Q68" s="97"/>
      <c r="R68" s="97"/>
      <c r="S68" s="97"/>
      <c r="T68" s="97"/>
      <c r="U68" s="97"/>
      <c r="V68" s="97"/>
      <c r="W68" s="97"/>
      <c r="X68" s="97"/>
      <c r="Y68" s="97"/>
      <c r="Z68" s="2"/>
      <c r="AA68" s="2"/>
      <c r="AI68" s="97"/>
      <c r="AJ68" s="97"/>
      <c r="AK68" s="97"/>
      <c r="AL68" s="97"/>
      <c r="AM68" s="2"/>
      <c r="AN68" s="2"/>
      <c r="AO68" s="2"/>
      <c r="AP68" s="97"/>
      <c r="AQ68" s="97"/>
      <c r="AR68" s="97"/>
      <c r="AS68" s="97"/>
      <c r="AT68" s="97"/>
      <c r="AU68" s="97"/>
      <c r="AV68" s="97"/>
      <c r="AW68" s="97"/>
      <c r="AX68" s="97"/>
      <c r="AY68" s="97"/>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row>
    <row r="69" spans="1:83">
      <c r="A69" s="1" t="s">
        <v>163</v>
      </c>
      <c r="B69" s="1"/>
      <c r="N69" s="83"/>
      <c r="O69" s="1" t="s">
        <v>28</v>
      </c>
      <c r="P69" s="2"/>
      <c r="Q69" s="2"/>
      <c r="R69" s="2"/>
      <c r="S69" s="2"/>
      <c r="T69" s="2"/>
      <c r="U69" s="2"/>
      <c r="V69" s="2"/>
      <c r="W69" s="2"/>
      <c r="X69" s="2"/>
      <c r="Y69" s="2"/>
      <c r="Z69" s="2"/>
      <c r="AA69" s="2"/>
      <c r="AI69" s="97"/>
      <c r="AJ69" s="97"/>
      <c r="AK69" s="97"/>
      <c r="AL69" s="97"/>
      <c r="AM69" s="2"/>
      <c r="AN69" s="2"/>
      <c r="AO69" s="2"/>
      <c r="AP69" s="97"/>
      <c r="AQ69" s="97"/>
      <c r="AR69" s="97"/>
      <c r="AS69" s="97"/>
      <c r="AT69" s="97"/>
      <c r="AU69" s="97"/>
      <c r="AV69" s="97"/>
      <c r="AW69" s="97"/>
      <c r="AX69" s="97"/>
      <c r="AY69" s="97"/>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row>
    <row r="70" spans="1:83">
      <c r="A70" s="1" t="s">
        <v>22</v>
      </c>
      <c r="N70" s="83"/>
      <c r="O70" s="2"/>
      <c r="P70" s="1" t="s">
        <v>20</v>
      </c>
      <c r="Q70" s="2"/>
      <c r="R70" s="2"/>
      <c r="S70" s="1"/>
      <c r="T70" s="1" t="s">
        <v>21</v>
      </c>
      <c r="U70" s="2"/>
      <c r="V70" s="2"/>
      <c r="W70" s="2"/>
      <c r="X70" s="2"/>
      <c r="Y70" s="2"/>
      <c r="Z70" s="2"/>
      <c r="AA70" s="2"/>
      <c r="AB70" s="1" t="s">
        <v>71</v>
      </c>
      <c r="AC70" s="2"/>
      <c r="AD70" s="2"/>
      <c r="AE70" s="2"/>
      <c r="AF70" s="2"/>
      <c r="AG70" s="2"/>
      <c r="AH70" s="2"/>
      <c r="AI70" s="2"/>
      <c r="AJ70" s="2"/>
      <c r="AK70" s="2"/>
      <c r="AL70" s="2"/>
      <c r="AM70" s="2"/>
      <c r="AN70" s="2"/>
      <c r="AO70" s="2"/>
      <c r="AP70" s="2"/>
      <c r="AQ70" s="2"/>
      <c r="AR70" s="2"/>
      <c r="AS70" s="2"/>
      <c r="AT70" s="2"/>
      <c r="AU70" s="2"/>
      <c r="AV70" s="2"/>
      <c r="AW70" s="2"/>
      <c r="AX70" s="2"/>
      <c r="AY70" s="97"/>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row>
    <row r="71" spans="1:83">
      <c r="A71" s="2" t="s">
        <v>31</v>
      </c>
      <c r="N71" s="83" t="s">
        <v>176</v>
      </c>
      <c r="O71" s="34" t="s">
        <v>19</v>
      </c>
      <c r="P71" s="5">
        <v>13</v>
      </c>
      <c r="Q71" s="5">
        <v>18</v>
      </c>
      <c r="R71" s="5">
        <v>23</v>
      </c>
      <c r="S71" s="5">
        <v>28</v>
      </c>
      <c r="T71" s="5">
        <v>3</v>
      </c>
      <c r="U71" s="5">
        <v>8</v>
      </c>
      <c r="V71" s="5">
        <v>13</v>
      </c>
      <c r="W71" s="5">
        <v>18</v>
      </c>
      <c r="X71" s="5">
        <v>23</v>
      </c>
      <c r="Y71" s="8" t="s">
        <v>24</v>
      </c>
      <c r="Z71" s="2"/>
      <c r="AA71" s="2"/>
      <c r="AB71" s="1" t="s">
        <v>28</v>
      </c>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0"/>
      <c r="BW71" s="2"/>
      <c r="BX71" s="2"/>
      <c r="BY71" s="2"/>
      <c r="BZ71" s="2"/>
      <c r="CA71" s="2"/>
      <c r="CB71" s="2"/>
      <c r="CC71" s="2"/>
    </row>
    <row r="72" spans="1:83">
      <c r="B72" s="1" t="s">
        <v>20</v>
      </c>
      <c r="E72" s="1"/>
      <c r="F72" s="1" t="s">
        <v>21</v>
      </c>
      <c r="N72" s="83">
        <v>1</v>
      </c>
      <c r="O72" s="3" t="s">
        <v>1</v>
      </c>
      <c r="P72" s="88"/>
      <c r="Q72" s="88"/>
      <c r="R72" s="88"/>
      <c r="S72" s="88"/>
      <c r="T72" s="88"/>
      <c r="U72" s="88">
        <v>1</v>
      </c>
      <c r="V72" s="88">
        <v>3</v>
      </c>
      <c r="W72" s="88"/>
      <c r="X72" s="88">
        <v>2</v>
      </c>
      <c r="Y72" s="88">
        <v>6</v>
      </c>
      <c r="Z72" s="2"/>
      <c r="AA72" s="2"/>
      <c r="AB72" s="2"/>
      <c r="AC72" s="1" t="s">
        <v>20</v>
      </c>
      <c r="AD72" s="2"/>
      <c r="AE72" s="2"/>
      <c r="AF72" s="1"/>
      <c r="AG72" s="1" t="s">
        <v>21</v>
      </c>
      <c r="AH72" s="2"/>
      <c r="AI72" s="2"/>
      <c r="AJ72" s="2"/>
      <c r="AK72" s="2"/>
      <c r="AL72" s="2"/>
      <c r="AM72" s="20"/>
      <c r="AN72" s="2"/>
      <c r="AO72" s="2"/>
      <c r="AP72" s="97"/>
      <c r="AQ72" s="97"/>
      <c r="AR72" s="97"/>
      <c r="AS72" s="97"/>
      <c r="AT72" s="97"/>
      <c r="AU72" s="97"/>
      <c r="AV72" s="97"/>
      <c r="AW72" s="97"/>
      <c r="AX72" s="97"/>
      <c r="AY72" s="97"/>
      <c r="BI72" s="2"/>
      <c r="BJ72" s="2"/>
      <c r="BK72" s="2"/>
      <c r="BL72" s="2"/>
      <c r="BM72" s="2"/>
      <c r="BN72" s="2"/>
      <c r="BO72" s="2"/>
      <c r="BP72" s="2"/>
      <c r="BQ72" s="2"/>
      <c r="BR72" s="2"/>
      <c r="BS72" s="2"/>
      <c r="BT72" s="2"/>
      <c r="BU72" s="2"/>
      <c r="BV72" s="2"/>
      <c r="BW72" s="2"/>
      <c r="BX72" s="2"/>
      <c r="BY72" s="2"/>
      <c r="BZ72" s="2"/>
      <c r="CA72" s="2"/>
      <c r="CB72" s="2"/>
      <c r="CC72" s="2"/>
    </row>
    <row r="73" spans="1:83">
      <c r="A73" s="34" t="s">
        <v>19</v>
      </c>
      <c r="B73" s="5">
        <v>13</v>
      </c>
      <c r="C73" s="5">
        <v>18</v>
      </c>
      <c r="D73" s="5">
        <v>23</v>
      </c>
      <c r="E73" s="5">
        <v>28</v>
      </c>
      <c r="F73" s="5">
        <v>3</v>
      </c>
      <c r="G73" s="5">
        <v>8</v>
      </c>
      <c r="H73" s="5">
        <v>13</v>
      </c>
      <c r="I73" s="5">
        <v>18</v>
      </c>
      <c r="J73" s="5">
        <v>23</v>
      </c>
      <c r="K73" s="8" t="s">
        <v>24</v>
      </c>
      <c r="N73" s="83">
        <v>2</v>
      </c>
      <c r="O73" s="94" t="s">
        <v>47</v>
      </c>
      <c r="P73" s="88"/>
      <c r="Q73" s="88"/>
      <c r="R73" s="88"/>
      <c r="S73" s="88"/>
      <c r="T73" s="88"/>
      <c r="U73" s="88"/>
      <c r="V73" s="88"/>
      <c r="W73" s="88">
        <v>8</v>
      </c>
      <c r="X73" s="88"/>
      <c r="Y73" s="88">
        <v>8</v>
      </c>
      <c r="Z73" s="2"/>
      <c r="AA73" s="2"/>
      <c r="AB73" s="34" t="s">
        <v>19</v>
      </c>
      <c r="AC73" s="5">
        <v>13</v>
      </c>
      <c r="AD73" s="5">
        <v>18</v>
      </c>
      <c r="AE73" s="5">
        <v>23</v>
      </c>
      <c r="AF73" s="5">
        <v>28</v>
      </c>
      <c r="AG73" s="5">
        <v>3</v>
      </c>
      <c r="AH73" s="5">
        <v>8</v>
      </c>
      <c r="AI73" s="5">
        <v>13</v>
      </c>
      <c r="AJ73" s="5">
        <v>18</v>
      </c>
      <c r="AK73" s="5">
        <v>23</v>
      </c>
      <c r="AL73" s="101" t="s">
        <v>24</v>
      </c>
      <c r="AM73" s="2"/>
      <c r="AN73" s="2"/>
      <c r="AO73" s="2"/>
      <c r="AP73" s="97"/>
      <c r="AQ73" s="97"/>
      <c r="AR73" s="97"/>
      <c r="AS73" s="97"/>
      <c r="AT73" s="97"/>
      <c r="AU73" s="97"/>
      <c r="AV73" s="97"/>
      <c r="AW73" s="97"/>
      <c r="AX73" s="97"/>
      <c r="AY73" s="97"/>
      <c r="BI73" s="2"/>
      <c r="BJ73" s="2"/>
      <c r="BK73" s="2"/>
      <c r="BL73" s="2"/>
      <c r="BM73" s="2"/>
      <c r="BN73" s="2"/>
      <c r="BO73" s="2"/>
      <c r="BP73" s="2"/>
      <c r="BQ73" s="2"/>
      <c r="BR73" s="2"/>
      <c r="BS73" s="2"/>
      <c r="BT73" s="2"/>
      <c r="BU73" s="2"/>
      <c r="BV73" s="2"/>
      <c r="BW73" s="2"/>
      <c r="BX73" s="2"/>
      <c r="BY73" s="2"/>
      <c r="BZ73" s="2"/>
      <c r="CA73" s="2"/>
      <c r="CB73" s="2"/>
      <c r="CC73" s="2"/>
    </row>
    <row r="74" spans="1:83">
      <c r="A74" s="3" t="s">
        <v>1</v>
      </c>
      <c r="B74" s="22"/>
      <c r="C74" s="22"/>
      <c r="D74" s="22"/>
      <c r="E74" s="22"/>
      <c r="F74" s="22"/>
      <c r="G74" s="22">
        <v>7</v>
      </c>
      <c r="H74" s="22">
        <v>2</v>
      </c>
      <c r="I74" s="22"/>
      <c r="J74" s="22">
        <v>2</v>
      </c>
      <c r="K74" s="22">
        <f t="shared" ref="K74:K108" si="8">SUM(B74:J74)</f>
        <v>11</v>
      </c>
      <c r="N74" s="83">
        <v>3</v>
      </c>
      <c r="O74" s="3" t="s">
        <v>43</v>
      </c>
      <c r="P74" s="88"/>
      <c r="Q74" s="88"/>
      <c r="R74" s="88"/>
      <c r="S74" s="88"/>
      <c r="T74" s="23"/>
      <c r="U74" s="88"/>
      <c r="V74" s="88"/>
      <c r="W74" s="88">
        <v>4</v>
      </c>
      <c r="X74" s="88"/>
      <c r="Y74" s="88">
        <v>4</v>
      </c>
      <c r="Z74" s="2"/>
      <c r="AA74" s="2"/>
      <c r="AB74" s="3" t="s">
        <v>11</v>
      </c>
      <c r="AC74" s="88"/>
      <c r="AD74" s="88"/>
      <c r="AE74" s="88"/>
      <c r="AF74" s="88"/>
      <c r="AG74" s="88"/>
      <c r="AH74" s="88"/>
      <c r="AI74" s="88">
        <v>232</v>
      </c>
      <c r="AJ74" s="88"/>
      <c r="AK74" s="88"/>
      <c r="AL74" s="88">
        <v>232</v>
      </c>
      <c r="AM74" s="2"/>
      <c r="AN74" s="2"/>
      <c r="AO74" s="2"/>
      <c r="AP74" s="97"/>
      <c r="AQ74" s="97"/>
      <c r="AR74" s="97"/>
      <c r="AS74" s="97"/>
      <c r="AT74" s="97"/>
      <c r="AU74" s="97"/>
      <c r="AV74" s="97"/>
      <c r="AW74" s="97"/>
      <c r="AX74" s="97"/>
      <c r="AY74" s="97"/>
      <c r="BI74" s="2"/>
      <c r="BJ74" s="2"/>
      <c r="BK74" s="2"/>
      <c r="BL74" s="2"/>
      <c r="BM74" s="2"/>
      <c r="BN74" s="2"/>
      <c r="BO74" s="2"/>
      <c r="BP74" s="2"/>
      <c r="BQ74" s="2"/>
      <c r="BR74" s="2"/>
      <c r="BS74" s="2"/>
      <c r="BT74" s="2"/>
      <c r="BU74" s="2"/>
      <c r="BV74" s="2"/>
      <c r="BW74" s="2"/>
      <c r="BX74" s="2"/>
      <c r="BY74" s="2"/>
      <c r="BZ74" s="2"/>
      <c r="CA74" s="2"/>
      <c r="CB74" s="2"/>
      <c r="CC74" s="2"/>
    </row>
    <row r="75" spans="1:83">
      <c r="A75" s="19" t="s">
        <v>51</v>
      </c>
      <c r="B75" s="22"/>
      <c r="C75" s="22"/>
      <c r="D75" s="22"/>
      <c r="E75" s="22"/>
      <c r="F75" s="22"/>
      <c r="G75" s="22"/>
      <c r="H75" s="22"/>
      <c r="I75" s="22"/>
      <c r="J75" s="22"/>
      <c r="K75" s="22">
        <f t="shared" si="8"/>
        <v>0</v>
      </c>
      <c r="L75" s="20"/>
      <c r="N75" s="83">
        <v>4</v>
      </c>
      <c r="O75" s="3" t="s">
        <v>2</v>
      </c>
      <c r="P75" s="88"/>
      <c r="Q75" s="88"/>
      <c r="R75" s="88"/>
      <c r="S75" s="88"/>
      <c r="T75" s="24"/>
      <c r="U75" s="24">
        <v>1</v>
      </c>
      <c r="V75" s="24"/>
      <c r="W75" s="24"/>
      <c r="X75" s="88"/>
      <c r="Y75" s="88">
        <v>1</v>
      </c>
      <c r="Z75" s="2"/>
      <c r="AA75" s="2"/>
      <c r="AB75" s="3" t="s">
        <v>3</v>
      </c>
      <c r="AC75" s="88">
        <v>1</v>
      </c>
      <c r="AD75" s="88">
        <v>8</v>
      </c>
      <c r="AE75" s="88">
        <v>16</v>
      </c>
      <c r="AF75" s="88">
        <v>18</v>
      </c>
      <c r="AG75" s="88">
        <v>4</v>
      </c>
      <c r="AH75" s="88">
        <v>4</v>
      </c>
      <c r="AI75" s="88">
        <v>1</v>
      </c>
      <c r="AJ75" s="88">
        <v>3</v>
      </c>
      <c r="AK75" s="88">
        <v>6</v>
      </c>
      <c r="AL75" s="88">
        <v>61</v>
      </c>
      <c r="AM75" s="2"/>
      <c r="AN75" s="2"/>
      <c r="AO75" s="2"/>
      <c r="AP75" s="97"/>
      <c r="AQ75" s="97"/>
      <c r="AR75" s="97"/>
      <c r="AS75" s="97"/>
      <c r="AT75" s="97"/>
      <c r="AU75" s="97"/>
      <c r="AV75" s="97"/>
      <c r="AW75" s="97"/>
      <c r="AX75" s="97"/>
      <c r="AY75" s="97"/>
      <c r="BI75" s="2"/>
      <c r="BJ75" s="2"/>
      <c r="BK75" s="2"/>
      <c r="BL75" s="2"/>
      <c r="BM75" s="2"/>
      <c r="BN75" s="2"/>
      <c r="BO75" s="2"/>
      <c r="BP75" s="2"/>
      <c r="BQ75" s="2"/>
      <c r="BR75" s="2"/>
      <c r="BS75" s="2"/>
      <c r="BT75" s="2"/>
      <c r="BU75" s="2"/>
      <c r="BV75" s="2"/>
      <c r="BW75" s="2"/>
      <c r="BX75" s="2"/>
      <c r="BY75" s="2"/>
      <c r="BZ75" s="2"/>
      <c r="CA75" s="2"/>
      <c r="CB75" s="2"/>
      <c r="CC75" s="2"/>
    </row>
    <row r="76" spans="1:83">
      <c r="A76" s="19" t="s">
        <v>47</v>
      </c>
      <c r="B76" s="22"/>
      <c r="C76" s="22"/>
      <c r="D76" s="22"/>
      <c r="E76" s="22"/>
      <c r="F76" s="22"/>
      <c r="G76" s="22"/>
      <c r="H76" s="22"/>
      <c r="I76" s="22">
        <v>1</v>
      </c>
      <c r="J76" s="22"/>
      <c r="K76" s="22">
        <f t="shared" si="8"/>
        <v>1</v>
      </c>
      <c r="N76" s="83">
        <v>5</v>
      </c>
      <c r="O76" s="3" t="s">
        <v>3</v>
      </c>
      <c r="P76" s="88">
        <v>1</v>
      </c>
      <c r="Q76" s="88">
        <v>8</v>
      </c>
      <c r="R76" s="88">
        <v>16</v>
      </c>
      <c r="S76" s="88">
        <v>18</v>
      </c>
      <c r="T76" s="88">
        <v>4</v>
      </c>
      <c r="U76" s="88">
        <v>4</v>
      </c>
      <c r="V76" s="88">
        <v>1</v>
      </c>
      <c r="W76" s="88">
        <v>3</v>
      </c>
      <c r="X76" s="88">
        <v>6</v>
      </c>
      <c r="Y76" s="88">
        <v>61</v>
      </c>
      <c r="Z76" s="2"/>
      <c r="AA76" s="2"/>
      <c r="AB76" s="94" t="s">
        <v>12</v>
      </c>
      <c r="AC76" s="88"/>
      <c r="AD76" s="88"/>
      <c r="AE76" s="88"/>
      <c r="AF76" s="88"/>
      <c r="AG76" s="88"/>
      <c r="AH76" s="88"/>
      <c r="AI76" s="88">
        <v>6</v>
      </c>
      <c r="AJ76" s="88"/>
      <c r="AK76" s="88">
        <v>48</v>
      </c>
      <c r="AL76" s="88">
        <v>54</v>
      </c>
      <c r="AN76" s="2"/>
      <c r="AO76" s="2"/>
      <c r="AP76" s="97"/>
      <c r="AQ76" s="97"/>
      <c r="AR76" s="97"/>
      <c r="AS76" s="97"/>
      <c r="AT76" s="97"/>
      <c r="AU76" s="97"/>
      <c r="AV76" s="97"/>
      <c r="AW76" s="97"/>
      <c r="AX76" s="97"/>
      <c r="AY76" s="97"/>
      <c r="BI76" s="2"/>
      <c r="BJ76" s="2"/>
      <c r="BK76" s="2"/>
      <c r="BL76" s="2"/>
      <c r="BM76" s="2"/>
      <c r="BN76" s="2"/>
      <c r="BO76" s="2"/>
      <c r="BP76" s="2"/>
      <c r="BQ76" s="2"/>
      <c r="BR76" s="2"/>
      <c r="BS76" s="2"/>
      <c r="BT76" s="2"/>
      <c r="BU76" s="2"/>
      <c r="BV76" s="2"/>
      <c r="BW76" s="2"/>
      <c r="BX76" s="2"/>
      <c r="BY76" s="2"/>
      <c r="BZ76" s="2"/>
      <c r="CA76" s="2"/>
      <c r="CB76" s="2"/>
      <c r="CC76" s="2"/>
    </row>
    <row r="77" spans="1:83">
      <c r="A77" s="19" t="s">
        <v>43</v>
      </c>
      <c r="B77" s="22"/>
      <c r="C77" s="22"/>
      <c r="D77" s="22"/>
      <c r="E77" s="22">
        <v>2</v>
      </c>
      <c r="F77" s="22"/>
      <c r="G77" s="22"/>
      <c r="H77" s="22"/>
      <c r="I77" s="22">
        <v>2</v>
      </c>
      <c r="J77" s="22"/>
      <c r="K77" s="22">
        <f t="shared" si="8"/>
        <v>4</v>
      </c>
      <c r="N77" s="83">
        <v>6</v>
      </c>
      <c r="O77" s="94" t="s">
        <v>4</v>
      </c>
      <c r="P77" s="88"/>
      <c r="Q77" s="88"/>
      <c r="R77" s="88"/>
      <c r="S77" s="88">
        <v>1</v>
      </c>
      <c r="T77" s="88">
        <v>1</v>
      </c>
      <c r="U77" s="88">
        <v>1</v>
      </c>
      <c r="V77" s="88">
        <v>1</v>
      </c>
      <c r="W77" s="88">
        <v>2</v>
      </c>
      <c r="X77" s="88"/>
      <c r="Y77" s="88">
        <v>6</v>
      </c>
      <c r="Z77" s="2"/>
      <c r="AA77" s="2"/>
      <c r="AB77" s="98" t="s">
        <v>49</v>
      </c>
      <c r="AC77" s="97"/>
      <c r="AD77" s="97"/>
      <c r="AE77" s="97"/>
      <c r="AF77" s="97"/>
      <c r="AG77" s="97"/>
      <c r="AH77" s="97"/>
      <c r="AI77" s="97">
        <v>22</v>
      </c>
      <c r="AJ77" s="97">
        <v>6</v>
      </c>
      <c r="AK77" s="97">
        <v>12</v>
      </c>
      <c r="AL77" s="97">
        <v>40</v>
      </c>
      <c r="AM77" s="2"/>
      <c r="AN77" s="2"/>
      <c r="AO77" s="2"/>
      <c r="AP77" s="97"/>
      <c r="AQ77" s="97"/>
      <c r="AR77" s="97"/>
      <c r="AS77" s="97"/>
      <c r="AT77" s="97"/>
      <c r="AU77" s="97"/>
      <c r="AV77" s="97"/>
      <c r="AW77" s="97"/>
      <c r="AX77" s="97"/>
      <c r="AY77" s="97"/>
      <c r="BI77" s="2"/>
      <c r="BJ77" s="2"/>
      <c r="BK77" s="2"/>
      <c r="BL77" s="2"/>
      <c r="BM77" s="2"/>
      <c r="BN77" s="2"/>
      <c r="BO77" s="2"/>
      <c r="BP77" s="2"/>
      <c r="BQ77" s="2"/>
      <c r="BR77" s="2"/>
      <c r="BS77" s="2"/>
      <c r="BT77" s="2"/>
      <c r="BU77" s="2"/>
      <c r="BV77" s="2"/>
      <c r="BW77" s="2"/>
      <c r="BX77" s="2"/>
      <c r="BY77" s="2"/>
      <c r="BZ77" s="2"/>
      <c r="CA77" s="2"/>
      <c r="CB77" s="2"/>
      <c r="CC77" s="2"/>
    </row>
    <row r="78" spans="1:83">
      <c r="A78" s="3" t="s">
        <v>2</v>
      </c>
      <c r="B78" s="22"/>
      <c r="C78" s="22"/>
      <c r="D78" s="22">
        <v>4</v>
      </c>
      <c r="E78" s="22"/>
      <c r="F78" s="24">
        <v>42</v>
      </c>
      <c r="G78" s="24">
        <v>39</v>
      </c>
      <c r="H78" s="24">
        <v>4</v>
      </c>
      <c r="I78" s="24">
        <v>15</v>
      </c>
      <c r="J78" s="22"/>
      <c r="K78" s="22">
        <f t="shared" si="8"/>
        <v>104</v>
      </c>
      <c r="N78" s="83">
        <v>7</v>
      </c>
      <c r="O78" s="3" t="s">
        <v>7</v>
      </c>
      <c r="P78" s="88"/>
      <c r="Q78" s="88"/>
      <c r="R78" s="88"/>
      <c r="S78" s="88"/>
      <c r="T78" s="23">
        <v>4</v>
      </c>
      <c r="U78" s="88">
        <v>2</v>
      </c>
      <c r="V78" s="88"/>
      <c r="W78" s="88"/>
      <c r="X78" s="88"/>
      <c r="Y78" s="88">
        <v>6</v>
      </c>
      <c r="Z78" s="2"/>
      <c r="AA78" s="2"/>
      <c r="AB78" s="98" t="s">
        <v>18</v>
      </c>
      <c r="AC78" s="97"/>
      <c r="AD78" s="97"/>
      <c r="AE78" s="97"/>
      <c r="AF78" s="97"/>
      <c r="AG78" s="97"/>
      <c r="AH78" s="97">
        <v>6</v>
      </c>
      <c r="AI78" s="97">
        <v>16</v>
      </c>
      <c r="AJ78" s="97"/>
      <c r="AK78" s="97">
        <v>11</v>
      </c>
      <c r="AL78" s="97">
        <v>33</v>
      </c>
      <c r="AM78" s="2"/>
      <c r="AN78" s="2"/>
      <c r="AO78" s="2"/>
      <c r="AP78" s="97"/>
      <c r="AQ78" s="97"/>
      <c r="AR78" s="97"/>
      <c r="AS78" s="97"/>
      <c r="AT78" s="97"/>
      <c r="AU78" s="97"/>
      <c r="AV78" s="97"/>
      <c r="AW78" s="97"/>
      <c r="AX78" s="97"/>
      <c r="AY78" s="97"/>
      <c r="BI78" s="2"/>
      <c r="BJ78" s="2"/>
      <c r="BK78" s="2"/>
      <c r="BL78" s="2"/>
      <c r="BM78" s="2"/>
      <c r="BN78" s="2"/>
      <c r="BO78" s="2"/>
      <c r="BP78" s="2"/>
      <c r="BQ78" s="2"/>
      <c r="BR78" s="2"/>
      <c r="BS78" s="2"/>
      <c r="BT78" s="2"/>
      <c r="BU78" s="2"/>
      <c r="BV78" s="2"/>
      <c r="BW78" s="2"/>
      <c r="BX78" s="2"/>
      <c r="BY78" s="2"/>
      <c r="BZ78" s="2"/>
      <c r="CA78" s="2"/>
      <c r="CB78" s="2"/>
      <c r="CC78" s="2"/>
    </row>
    <row r="79" spans="1:83">
      <c r="A79" s="19" t="s">
        <v>45</v>
      </c>
      <c r="B79" s="22"/>
      <c r="C79" s="22"/>
      <c r="D79" s="22"/>
      <c r="E79" s="22"/>
      <c r="F79" s="22"/>
      <c r="G79" s="22"/>
      <c r="H79" s="22"/>
      <c r="I79" s="24"/>
      <c r="J79" s="22"/>
      <c r="K79" s="22">
        <f t="shared" si="8"/>
        <v>0</v>
      </c>
      <c r="N79" s="83">
        <v>8</v>
      </c>
      <c r="O79" s="3" t="s">
        <v>52</v>
      </c>
      <c r="P79" s="88"/>
      <c r="Q79" s="88"/>
      <c r="R79" s="88"/>
      <c r="S79" s="88"/>
      <c r="T79" s="88"/>
      <c r="U79" s="88"/>
      <c r="V79" s="88"/>
      <c r="W79" s="88">
        <v>3</v>
      </c>
      <c r="X79" s="88"/>
      <c r="Y79" s="88">
        <v>3</v>
      </c>
      <c r="Z79" s="2"/>
      <c r="AA79" s="2"/>
      <c r="AB79" s="98" t="s">
        <v>14</v>
      </c>
      <c r="AC79" s="97"/>
      <c r="AD79" s="97"/>
      <c r="AE79" s="97"/>
      <c r="AF79" s="97"/>
      <c r="AG79" s="97"/>
      <c r="AH79" s="97"/>
      <c r="AI79" s="97">
        <v>9</v>
      </c>
      <c r="AJ79" s="97"/>
      <c r="AK79" s="97"/>
      <c r="AL79" s="97">
        <v>9</v>
      </c>
      <c r="AM79" s="2"/>
      <c r="AN79" s="2"/>
      <c r="AO79" s="2"/>
      <c r="AP79" s="97"/>
      <c r="AQ79" s="97"/>
      <c r="AR79" s="97"/>
      <c r="AS79" s="97"/>
      <c r="AT79" s="97"/>
      <c r="AU79" s="97"/>
      <c r="AV79" s="97"/>
      <c r="AW79" s="97"/>
      <c r="AX79" s="97"/>
      <c r="AY79" s="97"/>
      <c r="BI79" s="2"/>
      <c r="BJ79" s="2"/>
      <c r="BK79" s="2"/>
      <c r="BL79" s="2"/>
      <c r="BM79" s="2"/>
      <c r="BN79" s="2"/>
      <c r="BO79" s="2"/>
      <c r="BP79" s="2"/>
      <c r="BQ79" s="2"/>
      <c r="BR79" s="2"/>
      <c r="BS79" s="2"/>
      <c r="BT79" s="2"/>
      <c r="BU79" s="2"/>
      <c r="BV79" s="2"/>
      <c r="BW79" s="2"/>
      <c r="BX79" s="2"/>
      <c r="BY79" s="2"/>
      <c r="BZ79" s="2"/>
      <c r="CA79" s="2"/>
      <c r="CB79" s="2"/>
      <c r="CC79" s="2"/>
    </row>
    <row r="80" spans="1:83">
      <c r="A80" s="3" t="s">
        <v>3</v>
      </c>
      <c r="B80" s="22"/>
      <c r="C80" s="22">
        <v>1</v>
      </c>
      <c r="D80" s="22">
        <v>2</v>
      </c>
      <c r="E80" s="22">
        <v>3</v>
      </c>
      <c r="F80" s="22">
        <v>1</v>
      </c>
      <c r="G80" s="22"/>
      <c r="H80" s="22">
        <v>1</v>
      </c>
      <c r="I80" s="24"/>
      <c r="J80" s="22"/>
      <c r="K80" s="22">
        <f t="shared" si="8"/>
        <v>8</v>
      </c>
      <c r="N80" s="83">
        <v>9</v>
      </c>
      <c r="O80" s="3" t="s">
        <v>53</v>
      </c>
      <c r="P80" s="88"/>
      <c r="Q80" s="88"/>
      <c r="R80" s="88"/>
      <c r="S80" s="88"/>
      <c r="T80" s="88"/>
      <c r="U80" s="88"/>
      <c r="V80" s="88">
        <v>3</v>
      </c>
      <c r="W80" s="88"/>
      <c r="X80" s="88"/>
      <c r="Y80" s="88">
        <v>3</v>
      </c>
      <c r="Z80" s="2"/>
      <c r="AA80" s="2"/>
      <c r="AB80" s="94" t="s">
        <v>47</v>
      </c>
      <c r="AC80" s="88"/>
      <c r="AD80" s="88"/>
      <c r="AE80" s="88"/>
      <c r="AF80" s="88"/>
      <c r="AG80" s="88"/>
      <c r="AH80" s="88"/>
      <c r="AI80" s="88"/>
      <c r="AJ80" s="88">
        <v>8</v>
      </c>
      <c r="AK80" s="88"/>
      <c r="AL80" s="88">
        <v>8</v>
      </c>
      <c r="AM80" s="2"/>
      <c r="AN80" s="2"/>
      <c r="AO80" s="2"/>
      <c r="AP80" s="97"/>
      <c r="AQ80" s="97"/>
      <c r="AR80" s="97"/>
      <c r="AS80" s="97"/>
      <c r="AT80" s="97"/>
      <c r="AU80" s="97"/>
      <c r="AV80" s="97"/>
      <c r="AW80" s="97"/>
      <c r="AX80" s="97"/>
      <c r="AY80" s="97"/>
      <c r="BI80" s="2"/>
      <c r="BJ80" s="2"/>
      <c r="BK80" s="2"/>
      <c r="BL80" s="2"/>
      <c r="BM80" s="2"/>
      <c r="BN80" s="2"/>
      <c r="BO80" s="2"/>
      <c r="BP80" s="2"/>
      <c r="BQ80" s="2"/>
      <c r="BR80" s="2"/>
      <c r="BS80" s="2"/>
      <c r="BT80" s="2"/>
      <c r="BU80" s="2"/>
      <c r="BV80" s="2"/>
      <c r="BW80" s="2"/>
      <c r="BX80" s="2"/>
      <c r="BY80" s="2"/>
      <c r="BZ80" s="2"/>
      <c r="CA80" s="2"/>
      <c r="CB80" s="2"/>
      <c r="CC80" s="2"/>
    </row>
    <row r="81" spans="1:81" s="2" customFormat="1">
      <c r="A81" s="3" t="s">
        <v>4</v>
      </c>
      <c r="B81" s="22"/>
      <c r="C81" s="22"/>
      <c r="D81" s="22"/>
      <c r="E81" s="22">
        <v>1</v>
      </c>
      <c r="F81" s="22"/>
      <c r="G81" s="22"/>
      <c r="H81" s="22"/>
      <c r="I81" s="22"/>
      <c r="J81" s="22"/>
      <c r="K81" s="22">
        <f t="shared" si="8"/>
        <v>1</v>
      </c>
      <c r="N81" s="83">
        <v>10</v>
      </c>
      <c r="O81" s="94" t="s">
        <v>46</v>
      </c>
      <c r="P81" s="88"/>
      <c r="Q81" s="88"/>
      <c r="R81" s="88"/>
      <c r="S81" s="88"/>
      <c r="T81" s="88"/>
      <c r="U81" s="88">
        <v>1</v>
      </c>
      <c r="V81" s="88"/>
      <c r="W81" s="88"/>
      <c r="X81" s="88"/>
      <c r="Y81" s="88">
        <v>1</v>
      </c>
      <c r="AB81" s="98" t="s">
        <v>13</v>
      </c>
      <c r="AC81" s="97"/>
      <c r="AD81" s="97"/>
      <c r="AE81" s="97"/>
      <c r="AF81" s="97"/>
      <c r="AG81" s="97"/>
      <c r="AH81" s="97"/>
      <c r="AI81" s="97"/>
      <c r="AJ81" s="97">
        <v>6</v>
      </c>
      <c r="AK81" s="97">
        <v>1</v>
      </c>
      <c r="AL81" s="97">
        <v>7</v>
      </c>
      <c r="AP81" s="97"/>
      <c r="AQ81" s="97"/>
      <c r="AR81" s="97"/>
      <c r="AS81" s="97"/>
      <c r="AT81" s="97"/>
      <c r="AU81" s="97"/>
      <c r="AV81" s="97"/>
      <c r="AW81" s="97"/>
      <c r="AX81" s="97"/>
      <c r="AY81" s="97"/>
      <c r="AZ81"/>
      <c r="BA81"/>
      <c r="BB81"/>
      <c r="BC81"/>
      <c r="BD81"/>
      <c r="BE81"/>
      <c r="BF81"/>
      <c r="BG81"/>
      <c r="BH81"/>
    </row>
    <row r="82" spans="1:81">
      <c r="A82" s="19" t="s">
        <v>50</v>
      </c>
      <c r="B82" s="22"/>
      <c r="C82" s="22"/>
      <c r="D82" s="22"/>
      <c r="E82" s="22">
        <v>2</v>
      </c>
      <c r="F82" s="22"/>
      <c r="G82" s="22"/>
      <c r="H82" s="22"/>
      <c r="I82" s="22"/>
      <c r="J82" s="22"/>
      <c r="K82" s="22">
        <f t="shared" si="8"/>
        <v>2</v>
      </c>
      <c r="N82" s="83">
        <v>11</v>
      </c>
      <c r="O82" s="3" t="s">
        <v>11</v>
      </c>
      <c r="P82" s="88"/>
      <c r="Q82" s="88"/>
      <c r="R82" s="88"/>
      <c r="S82" s="88"/>
      <c r="T82" s="88"/>
      <c r="U82" s="88"/>
      <c r="V82" s="88">
        <v>232</v>
      </c>
      <c r="W82" s="88"/>
      <c r="X82" s="88"/>
      <c r="Y82" s="88">
        <v>232</v>
      </c>
      <c r="Z82" s="2"/>
      <c r="AA82" s="2"/>
      <c r="AB82" s="3" t="s">
        <v>1</v>
      </c>
      <c r="AC82" s="88"/>
      <c r="AD82" s="88"/>
      <c r="AE82" s="88"/>
      <c r="AF82" s="88"/>
      <c r="AG82" s="88"/>
      <c r="AH82" s="88">
        <v>1</v>
      </c>
      <c r="AI82" s="88">
        <v>3</v>
      </c>
      <c r="AJ82" s="88"/>
      <c r="AK82" s="88">
        <v>2</v>
      </c>
      <c r="AL82" s="88">
        <v>6</v>
      </c>
      <c r="AM82" s="2"/>
      <c r="AN82" s="2"/>
      <c r="AO82" s="2"/>
      <c r="AP82" s="97"/>
      <c r="AQ82" s="97"/>
      <c r="AR82" s="97"/>
      <c r="AS82" s="97"/>
      <c r="AT82" s="97"/>
      <c r="AU82" s="97"/>
      <c r="AV82" s="97"/>
      <c r="AW82" s="97"/>
      <c r="AX82" s="97"/>
      <c r="AY82" s="97"/>
      <c r="BI82" s="2"/>
      <c r="BJ82" s="2"/>
      <c r="BK82" s="2"/>
      <c r="BL82" s="2"/>
      <c r="BM82" s="2"/>
      <c r="BN82" s="2"/>
      <c r="BO82" s="2"/>
      <c r="BP82" s="2"/>
      <c r="BQ82" s="2"/>
      <c r="BR82" s="2"/>
      <c r="BS82" s="2"/>
      <c r="BT82" s="2"/>
      <c r="BU82" s="2"/>
      <c r="BV82" s="2"/>
      <c r="BW82" s="2"/>
      <c r="BX82" s="2"/>
      <c r="BY82" s="2"/>
      <c r="BZ82" s="2"/>
      <c r="CA82" s="2"/>
      <c r="CB82" s="2"/>
      <c r="CC82" s="2"/>
    </row>
    <row r="83" spans="1:81">
      <c r="A83" s="3" t="s">
        <v>6</v>
      </c>
      <c r="B83" s="22"/>
      <c r="C83" s="22"/>
      <c r="D83" s="22"/>
      <c r="E83" s="22"/>
      <c r="F83" s="22"/>
      <c r="G83" s="22"/>
      <c r="H83" s="22"/>
      <c r="I83" s="22"/>
      <c r="J83" s="22"/>
      <c r="K83" s="22">
        <f t="shared" si="8"/>
        <v>0</v>
      </c>
      <c r="N83" s="83">
        <v>12</v>
      </c>
      <c r="O83" s="94" t="s">
        <v>12</v>
      </c>
      <c r="P83" s="88"/>
      <c r="Q83" s="88"/>
      <c r="R83" s="88"/>
      <c r="S83" s="88"/>
      <c r="T83" s="88"/>
      <c r="U83" s="88"/>
      <c r="V83" s="88">
        <v>6</v>
      </c>
      <c r="W83" s="88"/>
      <c r="X83" s="88">
        <v>48</v>
      </c>
      <c r="Y83" s="88">
        <v>54</v>
      </c>
      <c r="Z83" s="2"/>
      <c r="AB83" s="94" t="s">
        <v>4</v>
      </c>
      <c r="AC83" s="88"/>
      <c r="AD83" s="88"/>
      <c r="AE83" s="88"/>
      <c r="AF83" s="88">
        <v>1</v>
      </c>
      <c r="AG83" s="88">
        <v>1</v>
      </c>
      <c r="AH83" s="88">
        <v>1</v>
      </c>
      <c r="AI83" s="88">
        <v>1</v>
      </c>
      <c r="AJ83" s="88">
        <v>2</v>
      </c>
      <c r="AK83" s="88"/>
      <c r="AL83" s="88">
        <v>6</v>
      </c>
      <c r="AN83" s="2"/>
      <c r="AO83" s="2"/>
      <c r="AP83" s="97"/>
      <c r="AQ83" s="97"/>
      <c r="AR83" s="97"/>
      <c r="AS83" s="97"/>
      <c r="AT83" s="97"/>
      <c r="AU83" s="97"/>
      <c r="AV83" s="97"/>
      <c r="AW83" s="97"/>
      <c r="AX83" s="97"/>
      <c r="AY83" s="97"/>
      <c r="BI83" s="2"/>
      <c r="BJ83" s="2"/>
      <c r="BK83" s="2"/>
      <c r="BL83" s="2"/>
      <c r="BM83" s="2"/>
      <c r="BN83" s="2"/>
      <c r="BO83" s="2"/>
      <c r="BP83" s="2"/>
      <c r="BQ83" s="2"/>
      <c r="BR83" s="2"/>
      <c r="BS83" s="2"/>
      <c r="BT83" s="2"/>
      <c r="BU83" s="2"/>
      <c r="BV83" s="2"/>
      <c r="BW83" s="2"/>
      <c r="BX83" s="2"/>
      <c r="BY83" s="2"/>
      <c r="BZ83" s="2"/>
      <c r="CA83" s="2"/>
      <c r="CB83" s="2"/>
      <c r="CC83" s="2"/>
    </row>
    <row r="84" spans="1:81">
      <c r="A84" s="3" t="s">
        <v>7</v>
      </c>
      <c r="B84" s="22"/>
      <c r="C84" s="22"/>
      <c r="D84" s="22"/>
      <c r="E84" s="22"/>
      <c r="F84" s="22">
        <v>1</v>
      </c>
      <c r="G84" s="22"/>
      <c r="H84" s="22"/>
      <c r="I84" s="22">
        <v>12</v>
      </c>
      <c r="J84" s="22">
        <v>8</v>
      </c>
      <c r="K84" s="22">
        <f t="shared" si="8"/>
        <v>21</v>
      </c>
      <c r="N84" s="83"/>
      <c r="O84" s="108" t="s">
        <v>18</v>
      </c>
      <c r="U84">
        <v>6</v>
      </c>
      <c r="V84">
        <v>16</v>
      </c>
      <c r="X84">
        <v>11</v>
      </c>
      <c r="Y84">
        <v>33</v>
      </c>
      <c r="Z84" s="2"/>
      <c r="AB84" s="3" t="s">
        <v>7</v>
      </c>
      <c r="AC84" s="88"/>
      <c r="AD84" s="88"/>
      <c r="AE84" s="88"/>
      <c r="AF84" s="88"/>
      <c r="AG84" s="23">
        <v>4</v>
      </c>
      <c r="AH84" s="88">
        <v>2</v>
      </c>
      <c r="AI84" s="88"/>
      <c r="AJ84" s="88"/>
      <c r="AK84" s="88"/>
      <c r="AL84" s="88">
        <v>6</v>
      </c>
      <c r="AN84" s="2"/>
      <c r="AO84" s="2"/>
      <c r="AP84" s="97"/>
      <c r="AQ84" s="97"/>
      <c r="AR84" s="97"/>
      <c r="AS84" s="97"/>
      <c r="AT84" s="97"/>
      <c r="AU84" s="97"/>
      <c r="AV84" s="97"/>
      <c r="AW84" s="97"/>
      <c r="AX84" s="97"/>
      <c r="AY84" s="97"/>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row>
    <row r="85" spans="1:81">
      <c r="A85" s="19" t="s">
        <v>52</v>
      </c>
      <c r="B85" s="22"/>
      <c r="C85" s="22"/>
      <c r="D85" s="22"/>
      <c r="E85" s="22"/>
      <c r="F85" s="22"/>
      <c r="G85" s="22"/>
      <c r="H85" s="22"/>
      <c r="I85" s="22">
        <v>3</v>
      </c>
      <c r="J85" s="22"/>
      <c r="K85" s="22">
        <f t="shared" si="8"/>
        <v>3</v>
      </c>
      <c r="N85" s="83">
        <v>13</v>
      </c>
      <c r="O85" s="108" t="s">
        <v>13</v>
      </c>
      <c r="W85">
        <v>6</v>
      </c>
      <c r="X85">
        <v>1</v>
      </c>
      <c r="Y85">
        <v>7</v>
      </c>
      <c r="Z85" s="2"/>
      <c r="AB85" s="3" t="s">
        <v>43</v>
      </c>
      <c r="AC85" s="88"/>
      <c r="AD85" s="88"/>
      <c r="AE85" s="88"/>
      <c r="AF85" s="88"/>
      <c r="AG85" s="23"/>
      <c r="AH85" s="88"/>
      <c r="AI85" s="88"/>
      <c r="AJ85" s="88">
        <v>4</v>
      </c>
      <c r="AK85" s="88"/>
      <c r="AL85" s="88">
        <v>4</v>
      </c>
      <c r="AN85" s="2"/>
      <c r="AO85" s="2"/>
      <c r="AP85" s="97"/>
      <c r="AQ85" s="97"/>
      <c r="AR85" s="97"/>
      <c r="AS85" s="97"/>
      <c r="AT85" s="97"/>
      <c r="AU85" s="97"/>
      <c r="AV85" s="97"/>
      <c r="AW85" s="97"/>
      <c r="AX85" s="97"/>
      <c r="AY85" s="97"/>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row>
    <row r="86" spans="1:81">
      <c r="A86" s="19" t="s">
        <v>53</v>
      </c>
      <c r="B86" s="22"/>
      <c r="C86" s="22"/>
      <c r="D86" s="22"/>
      <c r="E86" s="22"/>
      <c r="F86" s="22"/>
      <c r="G86" s="22"/>
      <c r="H86" s="22"/>
      <c r="I86" s="22"/>
      <c r="J86" s="22"/>
      <c r="K86" s="22">
        <f t="shared" si="8"/>
        <v>0</v>
      </c>
      <c r="N86" s="83">
        <v>14</v>
      </c>
      <c r="O86" s="108" t="s">
        <v>14</v>
      </c>
      <c r="V86">
        <v>9</v>
      </c>
      <c r="Y86">
        <v>9</v>
      </c>
      <c r="Z86" s="2"/>
      <c r="AB86" s="116" t="s">
        <v>52</v>
      </c>
      <c r="AC86" s="88"/>
      <c r="AD86" s="88"/>
      <c r="AE86" s="88"/>
      <c r="AF86" s="88"/>
      <c r="AG86" s="88"/>
      <c r="AH86" s="88"/>
      <c r="AI86" s="88"/>
      <c r="AJ86" s="88">
        <v>3</v>
      </c>
      <c r="AK86" s="88"/>
      <c r="AL86" s="88">
        <v>3</v>
      </c>
      <c r="AN86" s="2"/>
      <c r="AO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row>
    <row r="87" spans="1:81">
      <c r="A87" s="19" t="s">
        <v>44</v>
      </c>
      <c r="B87" s="22"/>
      <c r="C87" s="22"/>
      <c r="D87" s="22"/>
      <c r="E87" s="22"/>
      <c r="F87" s="22"/>
      <c r="G87" s="22"/>
      <c r="H87" s="22"/>
      <c r="I87" s="22"/>
      <c r="J87" s="22"/>
      <c r="K87" s="22">
        <f t="shared" si="8"/>
        <v>0</v>
      </c>
      <c r="N87" s="83">
        <v>15</v>
      </c>
      <c r="O87" s="108" t="s">
        <v>15</v>
      </c>
      <c r="W87">
        <v>2</v>
      </c>
      <c r="Y87">
        <v>2</v>
      </c>
      <c r="Z87" s="2"/>
      <c r="AA87" s="2"/>
      <c r="AB87" s="116" t="s">
        <v>53</v>
      </c>
      <c r="AC87" s="88"/>
      <c r="AD87" s="88"/>
      <c r="AE87" s="88"/>
      <c r="AF87" s="88"/>
      <c r="AG87" s="88"/>
      <c r="AH87" s="88"/>
      <c r="AI87" s="88">
        <v>3</v>
      </c>
      <c r="AJ87" s="88"/>
      <c r="AK87" s="88"/>
      <c r="AL87" s="88">
        <v>3</v>
      </c>
      <c r="AM87" s="2"/>
      <c r="AN87" s="2"/>
      <c r="AO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row>
    <row r="88" spans="1:81">
      <c r="A88" s="3" t="s">
        <v>8</v>
      </c>
      <c r="B88" s="22"/>
      <c r="C88" s="22"/>
      <c r="D88" s="22"/>
      <c r="E88" s="22"/>
      <c r="F88" s="22"/>
      <c r="G88" s="22"/>
      <c r="H88" s="22"/>
      <c r="I88" s="22"/>
      <c r="J88" s="22"/>
      <c r="K88" s="22">
        <f t="shared" si="8"/>
        <v>0</v>
      </c>
      <c r="N88" s="83">
        <v>16</v>
      </c>
      <c r="O88" s="108" t="s">
        <v>56</v>
      </c>
      <c r="W88">
        <v>3</v>
      </c>
      <c r="Y88">
        <v>3</v>
      </c>
      <c r="Z88" s="2"/>
      <c r="AA88" s="2"/>
      <c r="AB88" s="108" t="s">
        <v>56</v>
      </c>
      <c r="AC88" s="97"/>
      <c r="AD88" s="97"/>
      <c r="AE88" s="97"/>
      <c r="AF88" s="97"/>
      <c r="AG88" s="97"/>
      <c r="AH88" s="97"/>
      <c r="AI88" s="97"/>
      <c r="AJ88" s="97">
        <v>3</v>
      </c>
      <c r="AK88" s="97"/>
      <c r="AL88" s="97">
        <v>3</v>
      </c>
      <c r="AM88" s="2"/>
      <c r="AN88" s="2"/>
      <c r="AO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row>
    <row r="89" spans="1:81">
      <c r="A89" s="3" t="s">
        <v>9</v>
      </c>
      <c r="B89" s="22"/>
      <c r="C89" s="22"/>
      <c r="D89" s="22"/>
      <c r="E89" s="22"/>
      <c r="F89" s="22"/>
      <c r="G89" s="22"/>
      <c r="H89" s="22"/>
      <c r="I89" s="22"/>
      <c r="J89" s="22"/>
      <c r="K89" s="22">
        <f t="shared" si="8"/>
        <v>0</v>
      </c>
      <c r="N89" s="83"/>
      <c r="O89" s="108" t="s">
        <v>49</v>
      </c>
      <c r="V89">
        <v>22</v>
      </c>
      <c r="W89">
        <v>6</v>
      </c>
      <c r="X89">
        <v>12</v>
      </c>
      <c r="Y89">
        <v>40</v>
      </c>
      <c r="Z89" s="2"/>
      <c r="AA89" s="2"/>
      <c r="AB89" s="108" t="s">
        <v>17</v>
      </c>
      <c r="AC89" s="97"/>
      <c r="AD89" s="97"/>
      <c r="AE89" s="97"/>
      <c r="AF89" s="97"/>
      <c r="AG89" s="97"/>
      <c r="AH89" s="97"/>
      <c r="AI89" s="97"/>
      <c r="AJ89" s="97"/>
      <c r="AK89" s="97">
        <v>3</v>
      </c>
      <c r="AL89" s="97">
        <v>3</v>
      </c>
      <c r="AM89" s="2"/>
      <c r="AN89" s="2"/>
      <c r="AO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row>
    <row r="90" spans="1:81">
      <c r="A90" s="19" t="s">
        <v>46</v>
      </c>
      <c r="B90" s="22"/>
      <c r="C90" s="22"/>
      <c r="D90" s="22"/>
      <c r="E90" s="22"/>
      <c r="F90" s="22"/>
      <c r="G90" s="22"/>
      <c r="H90" s="22"/>
      <c r="I90" s="22"/>
      <c r="J90" s="22"/>
      <c r="K90" s="22">
        <f t="shared" si="8"/>
        <v>0</v>
      </c>
      <c r="N90" s="83">
        <v>17</v>
      </c>
      <c r="O90" s="108" t="s">
        <v>17</v>
      </c>
      <c r="X90">
        <v>3</v>
      </c>
      <c r="Y90">
        <v>3</v>
      </c>
      <c r="Z90" s="2"/>
      <c r="AA90" s="2"/>
      <c r="AB90" s="108" t="s">
        <v>15</v>
      </c>
      <c r="AC90" s="97"/>
      <c r="AD90" s="97"/>
      <c r="AE90" s="97"/>
      <c r="AF90" s="97"/>
      <c r="AG90" s="97"/>
      <c r="AH90" s="97"/>
      <c r="AI90" s="97"/>
      <c r="AJ90" s="97">
        <v>2</v>
      </c>
      <c r="AK90" s="97"/>
      <c r="AL90" s="97">
        <v>2</v>
      </c>
      <c r="AM90" s="2"/>
      <c r="AN90" s="2"/>
      <c r="AO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row>
    <row r="91" spans="1:81">
      <c r="A91" s="3" t="s">
        <v>10</v>
      </c>
      <c r="B91" s="22"/>
      <c r="C91" s="22"/>
      <c r="D91" s="22"/>
      <c r="E91" s="22"/>
      <c r="F91" s="22"/>
      <c r="G91" s="22"/>
      <c r="H91" s="22"/>
      <c r="I91" s="22"/>
      <c r="J91" s="22"/>
      <c r="K91" s="22">
        <f t="shared" si="8"/>
        <v>0</v>
      </c>
      <c r="N91" s="83"/>
      <c r="O91" s="115" t="s">
        <v>24</v>
      </c>
      <c r="P91">
        <v>1</v>
      </c>
      <c r="Q91">
        <v>8</v>
      </c>
      <c r="R91">
        <v>16</v>
      </c>
      <c r="S91">
        <v>19</v>
      </c>
      <c r="T91">
        <v>9</v>
      </c>
      <c r="U91">
        <v>16</v>
      </c>
      <c r="V91">
        <v>293</v>
      </c>
      <c r="W91">
        <v>37</v>
      </c>
      <c r="X91">
        <v>83</v>
      </c>
      <c r="Y91">
        <v>482</v>
      </c>
      <c r="Z91" s="2"/>
      <c r="AA91" s="2"/>
      <c r="AB91" s="116" t="s">
        <v>2</v>
      </c>
      <c r="AC91" s="88"/>
      <c r="AD91" s="88"/>
      <c r="AE91" s="88"/>
      <c r="AF91" s="88"/>
      <c r="AG91" s="24"/>
      <c r="AH91" s="24">
        <v>1</v>
      </c>
      <c r="AI91" s="24"/>
      <c r="AJ91" s="24"/>
      <c r="AK91" s="88"/>
      <c r="AL91" s="88">
        <v>1</v>
      </c>
      <c r="AM91" s="2"/>
      <c r="AN91" s="2"/>
      <c r="AO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row>
    <row r="92" spans="1:81">
      <c r="A92" s="3" t="s">
        <v>11</v>
      </c>
      <c r="B92" s="22"/>
      <c r="C92" s="22"/>
      <c r="D92" s="22"/>
      <c r="E92" s="22"/>
      <c r="F92" s="22">
        <v>1</v>
      </c>
      <c r="G92" s="22">
        <v>51</v>
      </c>
      <c r="H92" s="22">
        <v>3504</v>
      </c>
      <c r="I92" s="22">
        <v>1725</v>
      </c>
      <c r="J92" s="22">
        <v>25</v>
      </c>
      <c r="K92" s="22">
        <f t="shared" si="8"/>
        <v>5306</v>
      </c>
      <c r="N92" s="83"/>
      <c r="Y92" s="20"/>
      <c r="Z92" s="2"/>
      <c r="AA92" s="2"/>
      <c r="AB92" s="141" t="s">
        <v>46</v>
      </c>
      <c r="AC92" s="88"/>
      <c r="AD92" s="88"/>
      <c r="AE92" s="88"/>
      <c r="AF92" s="88"/>
      <c r="AG92" s="88"/>
      <c r="AH92" s="88">
        <v>1</v>
      </c>
      <c r="AI92" s="88"/>
      <c r="AJ92" s="88"/>
      <c r="AK92" s="88"/>
      <c r="AL92" s="88">
        <v>1</v>
      </c>
      <c r="AM92" s="2"/>
      <c r="AN92" s="2"/>
      <c r="AO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row>
    <row r="93" spans="1:81">
      <c r="A93" s="3" t="s">
        <v>12</v>
      </c>
      <c r="B93" s="22"/>
      <c r="C93" s="22"/>
      <c r="D93" s="22"/>
      <c r="E93" s="22"/>
      <c r="F93" s="22"/>
      <c r="G93" s="22"/>
      <c r="H93" s="22"/>
      <c r="I93" s="22"/>
      <c r="J93" s="22">
        <v>7</v>
      </c>
      <c r="K93" s="22">
        <f t="shared" si="8"/>
        <v>7</v>
      </c>
      <c r="N93" s="83"/>
      <c r="R93" s="88"/>
      <c r="S93" s="88"/>
      <c r="T93" s="88"/>
      <c r="U93" s="88"/>
      <c r="V93" s="88"/>
      <c r="W93" s="88"/>
      <c r="X93" s="88"/>
      <c r="Y93" s="88"/>
      <c r="Z93" s="2"/>
      <c r="AA93" s="2"/>
      <c r="AB93" s="115" t="s">
        <v>24</v>
      </c>
      <c r="AC93" s="20">
        <f>SUM(AC74:AC92)</f>
        <v>1</v>
      </c>
      <c r="AD93" s="20">
        <f t="shared" ref="AD93:AL93" si="9">SUM(AD74:AD92)</f>
        <v>8</v>
      </c>
      <c r="AE93" s="20">
        <f t="shared" si="9"/>
        <v>16</v>
      </c>
      <c r="AF93" s="20">
        <f t="shared" si="9"/>
        <v>19</v>
      </c>
      <c r="AG93" s="20">
        <f t="shared" si="9"/>
        <v>9</v>
      </c>
      <c r="AH93" s="20">
        <f t="shared" si="9"/>
        <v>16</v>
      </c>
      <c r="AI93" s="20">
        <f t="shared" si="9"/>
        <v>293</v>
      </c>
      <c r="AJ93" s="20">
        <f t="shared" si="9"/>
        <v>37</v>
      </c>
      <c r="AK93" s="20">
        <f t="shared" si="9"/>
        <v>83</v>
      </c>
      <c r="AL93" s="20">
        <f t="shared" si="9"/>
        <v>482</v>
      </c>
      <c r="AM93" s="2"/>
      <c r="AN93" s="2"/>
      <c r="AO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row>
    <row r="94" spans="1:81" s="2" customFormat="1">
      <c r="A94" s="13" t="s">
        <v>33</v>
      </c>
      <c r="B94" s="22"/>
      <c r="C94" s="22"/>
      <c r="D94" s="22"/>
      <c r="E94" s="22"/>
      <c r="F94" s="22"/>
      <c r="G94" s="22"/>
      <c r="H94" s="22"/>
      <c r="I94" s="22"/>
      <c r="J94" s="22"/>
      <c r="K94" s="22">
        <f t="shared" si="8"/>
        <v>0</v>
      </c>
      <c r="L94"/>
      <c r="N94" s="83"/>
      <c r="AB94"/>
      <c r="AC94"/>
      <c r="AD94"/>
      <c r="AE94"/>
      <c r="AF94"/>
      <c r="AG94" s="88"/>
      <c r="AH94" s="88"/>
      <c r="AI94" s="88"/>
      <c r="AJ94" s="88"/>
      <c r="AK94" s="88"/>
      <c r="AL94" s="88"/>
    </row>
    <row r="95" spans="1:81">
      <c r="A95" s="3" t="s">
        <v>18</v>
      </c>
      <c r="B95" s="22"/>
      <c r="C95" s="22"/>
      <c r="D95" s="22"/>
      <c r="E95" s="22"/>
      <c r="F95" s="22"/>
      <c r="G95" s="22"/>
      <c r="H95" s="22"/>
      <c r="I95" s="22"/>
      <c r="J95" s="22"/>
      <c r="K95" s="22">
        <f t="shared" si="8"/>
        <v>0</v>
      </c>
      <c r="N95" s="83"/>
      <c r="O95" s="1" t="s">
        <v>175</v>
      </c>
      <c r="Z95" s="2"/>
      <c r="AA95" s="2"/>
      <c r="AG95" s="23"/>
      <c r="AH95" s="88"/>
      <c r="AI95" s="88"/>
      <c r="AJ95" s="88"/>
      <c r="AK95" s="88"/>
      <c r="AL95" s="88"/>
      <c r="AM95" s="2"/>
      <c r="AN95" s="2"/>
      <c r="AO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row>
    <row r="96" spans="1:81">
      <c r="A96" s="19" t="s">
        <v>48</v>
      </c>
      <c r="B96" s="22"/>
      <c r="C96" s="22"/>
      <c r="D96" s="22"/>
      <c r="E96" s="22"/>
      <c r="F96" s="22"/>
      <c r="G96" s="22"/>
      <c r="H96" s="22"/>
      <c r="I96" s="22"/>
      <c r="J96" s="22"/>
      <c r="K96" s="22">
        <f t="shared" si="8"/>
        <v>0</v>
      </c>
      <c r="L96" s="2"/>
      <c r="N96" s="83"/>
      <c r="P96" s="1" t="s">
        <v>20</v>
      </c>
      <c r="R96" s="88"/>
      <c r="S96" s="88"/>
      <c r="T96" s="137" t="s">
        <v>21</v>
      </c>
      <c r="U96" s="88"/>
      <c r="V96" s="88"/>
      <c r="W96" s="88"/>
      <c r="X96" s="88"/>
      <c r="Y96" s="88"/>
      <c r="Z96" s="2"/>
      <c r="AA96" s="2"/>
      <c r="AG96" s="88"/>
      <c r="AH96" s="88"/>
      <c r="AI96" s="88"/>
      <c r="AJ96" s="88"/>
      <c r="AK96" s="88"/>
      <c r="AL96" s="88"/>
      <c r="AM96" s="2"/>
      <c r="AN96" s="2"/>
      <c r="AO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row>
    <row r="97" spans="1:81" s="2" customFormat="1">
      <c r="A97" s="3" t="s">
        <v>13</v>
      </c>
      <c r="B97" s="22"/>
      <c r="C97" s="22"/>
      <c r="D97" s="22"/>
      <c r="E97" s="22"/>
      <c r="F97" s="22"/>
      <c r="G97" s="22"/>
      <c r="H97" s="22">
        <v>1</v>
      </c>
      <c r="I97" s="22"/>
      <c r="J97" s="22">
        <v>102</v>
      </c>
      <c r="K97" s="22">
        <f t="shared" si="8"/>
        <v>103</v>
      </c>
      <c r="N97" s="83" t="s">
        <v>176</v>
      </c>
      <c r="O97" s="43" t="s">
        <v>19</v>
      </c>
      <c r="P97" s="102">
        <v>13</v>
      </c>
      <c r="Q97" s="110">
        <v>18</v>
      </c>
      <c r="R97" s="91">
        <v>23</v>
      </c>
      <c r="S97" s="91">
        <v>28</v>
      </c>
      <c r="T97" s="91">
        <v>3</v>
      </c>
      <c r="U97" s="91">
        <v>8</v>
      </c>
      <c r="V97" s="91">
        <v>13</v>
      </c>
      <c r="W97" s="91">
        <v>18</v>
      </c>
      <c r="X97" s="91">
        <v>23</v>
      </c>
      <c r="Y97" s="138" t="s">
        <v>24</v>
      </c>
      <c r="AB97" s="1" t="s">
        <v>71</v>
      </c>
      <c r="AC97"/>
      <c r="AD97"/>
      <c r="AE97"/>
      <c r="AF97"/>
      <c r="AG97"/>
      <c r="AH97"/>
      <c r="AI97"/>
      <c r="AJ97"/>
      <c r="AK97"/>
      <c r="AL97"/>
    </row>
    <row r="98" spans="1:81" s="2" customFormat="1">
      <c r="A98" s="3" t="s">
        <v>14</v>
      </c>
      <c r="B98" s="22"/>
      <c r="C98" s="22"/>
      <c r="D98" s="22">
        <v>88</v>
      </c>
      <c r="E98" s="22">
        <v>3</v>
      </c>
      <c r="F98" s="24">
        <v>12</v>
      </c>
      <c r="G98" s="22">
        <v>6</v>
      </c>
      <c r="H98" s="22">
        <v>1500</v>
      </c>
      <c r="I98" s="22">
        <v>525</v>
      </c>
      <c r="J98" s="22">
        <v>1</v>
      </c>
      <c r="K98" s="22">
        <f t="shared" si="8"/>
        <v>2135</v>
      </c>
      <c r="N98" s="83">
        <v>1</v>
      </c>
      <c r="O98" s="139" t="s">
        <v>45</v>
      </c>
      <c r="P98" s="97"/>
      <c r="Q98" s="97"/>
      <c r="R98" s="97"/>
      <c r="S98" s="97"/>
      <c r="T98" s="97"/>
      <c r="U98" s="97"/>
      <c r="V98" s="97">
        <v>2</v>
      </c>
      <c r="W98" s="97"/>
      <c r="X98" s="97"/>
      <c r="Y98" s="97">
        <v>2</v>
      </c>
      <c r="AB98" s="1" t="s">
        <v>29</v>
      </c>
      <c r="AC98"/>
      <c r="AD98"/>
      <c r="AE98"/>
      <c r="AF98"/>
      <c r="AG98"/>
      <c r="AH98"/>
      <c r="AI98"/>
      <c r="AJ98"/>
      <c r="AK98"/>
      <c r="AL98"/>
    </row>
    <row r="99" spans="1:81">
      <c r="A99" s="19" t="s">
        <v>42</v>
      </c>
      <c r="B99" s="22"/>
      <c r="C99" s="22"/>
      <c r="D99" s="22"/>
      <c r="E99" s="22"/>
      <c r="F99" s="22"/>
      <c r="G99" s="22"/>
      <c r="H99" s="22"/>
      <c r="I99" s="22"/>
      <c r="J99" s="22"/>
      <c r="K99" s="22">
        <f t="shared" si="8"/>
        <v>0</v>
      </c>
      <c r="L99" s="2"/>
      <c r="N99" s="83">
        <v>2</v>
      </c>
      <c r="O99" s="99" t="s">
        <v>8</v>
      </c>
      <c r="P99" s="97"/>
      <c r="Q99" s="97"/>
      <c r="R99" s="97"/>
      <c r="S99" s="97"/>
      <c r="T99" s="97"/>
      <c r="U99" s="97"/>
      <c r="V99" s="97">
        <v>1</v>
      </c>
      <c r="W99" s="97"/>
      <c r="X99" s="97"/>
      <c r="Y99" s="97">
        <v>1</v>
      </c>
      <c r="Z99" s="2"/>
      <c r="AA99" s="2"/>
      <c r="AB99" s="2"/>
      <c r="AC99" s="1" t="s">
        <v>20</v>
      </c>
      <c r="AD99" s="2"/>
      <c r="AE99" s="2"/>
      <c r="AF99" s="1"/>
      <c r="AG99" s="1" t="s">
        <v>21</v>
      </c>
      <c r="AH99" s="2"/>
      <c r="AI99" s="2"/>
      <c r="AJ99" s="2"/>
      <c r="AK99" s="2"/>
      <c r="AL99" s="2"/>
      <c r="AM99" s="2"/>
      <c r="AN99" s="2"/>
      <c r="AO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row>
    <row r="100" spans="1:81">
      <c r="A100" s="19" t="s">
        <v>54</v>
      </c>
      <c r="B100" s="22"/>
      <c r="C100" s="22"/>
      <c r="D100" s="22"/>
      <c r="E100" s="22"/>
      <c r="F100" s="22"/>
      <c r="G100" s="22"/>
      <c r="H100" s="22"/>
      <c r="I100" s="22"/>
      <c r="J100" s="22"/>
      <c r="K100" s="22">
        <f t="shared" si="8"/>
        <v>0</v>
      </c>
      <c r="L100" s="2"/>
      <c r="N100" s="83">
        <v>3</v>
      </c>
      <c r="O100" s="99" t="s">
        <v>9</v>
      </c>
      <c r="P100" s="97"/>
      <c r="Q100" s="97"/>
      <c r="R100" s="97"/>
      <c r="S100" s="97"/>
      <c r="T100" s="97"/>
      <c r="U100" s="97">
        <v>22</v>
      </c>
      <c r="V100" s="97">
        <v>90</v>
      </c>
      <c r="W100" s="97"/>
      <c r="X100" s="97">
        <v>356</v>
      </c>
      <c r="Y100" s="97">
        <v>468</v>
      </c>
      <c r="Z100" s="2"/>
      <c r="AA100" s="2"/>
      <c r="AB100" s="34" t="s">
        <v>19</v>
      </c>
      <c r="AC100" s="5">
        <v>13</v>
      </c>
      <c r="AD100" s="5">
        <v>18</v>
      </c>
      <c r="AE100" s="5">
        <v>23</v>
      </c>
      <c r="AF100" s="5">
        <v>28</v>
      </c>
      <c r="AG100" s="5">
        <v>3</v>
      </c>
      <c r="AH100" s="5">
        <v>8</v>
      </c>
      <c r="AI100" s="5">
        <v>13</v>
      </c>
      <c r="AJ100" s="5">
        <v>18</v>
      </c>
      <c r="AK100" s="5">
        <v>23</v>
      </c>
      <c r="AL100" s="101" t="s">
        <v>24</v>
      </c>
      <c r="AM100" s="2"/>
      <c r="AN100" s="2"/>
      <c r="AO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row>
    <row r="101" spans="1:81">
      <c r="A101" s="19" t="s">
        <v>55</v>
      </c>
      <c r="B101" s="22"/>
      <c r="C101" s="22"/>
      <c r="D101" s="22"/>
      <c r="E101" s="22"/>
      <c r="F101" s="22"/>
      <c r="G101" s="22"/>
      <c r="H101" s="22"/>
      <c r="I101" s="22"/>
      <c r="J101" s="22"/>
      <c r="K101" s="22">
        <f t="shared" si="8"/>
        <v>0</v>
      </c>
      <c r="L101" s="2"/>
      <c r="N101" s="83">
        <v>4</v>
      </c>
      <c r="O101" s="99" t="s">
        <v>10</v>
      </c>
      <c r="P101" s="97"/>
      <c r="Q101" s="97"/>
      <c r="R101" s="97"/>
      <c r="S101" s="97"/>
      <c r="T101" s="97"/>
      <c r="U101" s="97">
        <v>2</v>
      </c>
      <c r="V101" s="97">
        <v>4</v>
      </c>
      <c r="W101" s="97"/>
      <c r="X101" s="97">
        <v>7</v>
      </c>
      <c r="Y101" s="97">
        <v>13</v>
      </c>
      <c r="Z101" s="2"/>
      <c r="AA101" s="2"/>
      <c r="AB101" s="111" t="s">
        <v>17</v>
      </c>
      <c r="AG101" s="23"/>
      <c r="AH101" s="88">
        <v>500</v>
      </c>
      <c r="AI101" s="88"/>
      <c r="AJ101" s="88">
        <v>200</v>
      </c>
      <c r="AK101" s="88"/>
      <c r="AL101" s="88">
        <v>700</v>
      </c>
      <c r="AM101" s="2"/>
      <c r="AN101" s="2"/>
      <c r="AO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row>
    <row r="102" spans="1:81">
      <c r="A102" s="3" t="s">
        <v>15</v>
      </c>
      <c r="B102" s="22"/>
      <c r="C102" s="22"/>
      <c r="D102" s="22"/>
      <c r="E102" s="22"/>
      <c r="F102" s="22"/>
      <c r="G102" s="22"/>
      <c r="H102" s="22"/>
      <c r="I102" s="22"/>
      <c r="J102" s="22"/>
      <c r="K102" s="22">
        <f t="shared" si="8"/>
        <v>0</v>
      </c>
      <c r="L102" s="2"/>
      <c r="N102" s="83">
        <v>5</v>
      </c>
      <c r="O102" s="99" t="s">
        <v>42</v>
      </c>
      <c r="P102" s="97"/>
      <c r="Q102" s="97"/>
      <c r="R102" s="97"/>
      <c r="S102" s="97"/>
      <c r="T102" s="97"/>
      <c r="U102" s="97"/>
      <c r="V102" s="97">
        <v>2</v>
      </c>
      <c r="W102" s="97"/>
      <c r="X102" s="97"/>
      <c r="Y102" s="97">
        <v>2</v>
      </c>
      <c r="Z102" s="2"/>
      <c r="AA102" s="2"/>
      <c r="AB102" s="108" t="s">
        <v>9</v>
      </c>
      <c r="AG102" s="88"/>
      <c r="AH102" s="88">
        <v>22</v>
      </c>
      <c r="AI102" s="88">
        <v>90</v>
      </c>
      <c r="AJ102" s="88"/>
      <c r="AK102" s="88">
        <v>356</v>
      </c>
      <c r="AL102" s="88">
        <v>468</v>
      </c>
      <c r="AM102" s="2"/>
      <c r="AN102" s="2"/>
      <c r="AO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row>
    <row r="103" spans="1:81">
      <c r="A103" s="19" t="s">
        <v>56</v>
      </c>
      <c r="B103" s="22"/>
      <c r="C103" s="22"/>
      <c r="D103" s="22"/>
      <c r="E103" s="22"/>
      <c r="F103" s="22"/>
      <c r="G103" s="22"/>
      <c r="H103" s="22"/>
      <c r="I103" s="22"/>
      <c r="J103" s="22"/>
      <c r="K103" s="22">
        <f t="shared" si="8"/>
        <v>0</v>
      </c>
      <c r="L103" s="2"/>
      <c r="N103" s="83">
        <v>6</v>
      </c>
      <c r="O103" s="99" t="s">
        <v>17</v>
      </c>
      <c r="P103" s="97"/>
      <c r="Q103" s="97"/>
      <c r="R103" s="97"/>
      <c r="S103" s="97"/>
      <c r="T103" s="97"/>
      <c r="U103" s="97">
        <v>500</v>
      </c>
      <c r="V103" s="97"/>
      <c r="W103" s="97">
        <v>200</v>
      </c>
      <c r="X103" s="97"/>
      <c r="Y103" s="97">
        <v>700</v>
      </c>
      <c r="Z103" s="2"/>
      <c r="AA103" s="2"/>
      <c r="AB103" s="108" t="s">
        <v>10</v>
      </c>
      <c r="AG103" s="88"/>
      <c r="AH103" s="88">
        <v>2</v>
      </c>
      <c r="AI103" s="88">
        <v>4</v>
      </c>
      <c r="AJ103" s="88"/>
      <c r="AK103" s="88">
        <v>7</v>
      </c>
      <c r="AL103" s="88">
        <v>13</v>
      </c>
      <c r="AM103" s="2"/>
      <c r="AN103" s="2"/>
      <c r="AO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row>
    <row r="104" spans="1:81">
      <c r="A104" s="19" t="s">
        <v>49</v>
      </c>
      <c r="B104" s="22"/>
      <c r="C104" s="22"/>
      <c r="D104" s="22"/>
      <c r="E104" s="22"/>
      <c r="F104" s="22"/>
      <c r="G104" s="22">
        <v>5</v>
      </c>
      <c r="H104" s="22">
        <v>119</v>
      </c>
      <c r="I104" s="22">
        <v>113</v>
      </c>
      <c r="J104" s="22">
        <v>20</v>
      </c>
      <c r="K104" s="22">
        <f t="shared" si="8"/>
        <v>257</v>
      </c>
      <c r="L104" s="2"/>
      <c r="N104" s="83"/>
      <c r="O104" s="100" t="s">
        <v>24</v>
      </c>
      <c r="P104" s="97">
        <v>0</v>
      </c>
      <c r="Q104" s="97">
        <v>0</v>
      </c>
      <c r="R104" s="97">
        <v>0</v>
      </c>
      <c r="S104" s="97">
        <v>0</v>
      </c>
      <c r="T104" s="97">
        <v>0</v>
      </c>
      <c r="U104" s="97">
        <v>524</v>
      </c>
      <c r="V104" s="97">
        <v>99</v>
      </c>
      <c r="W104" s="97">
        <v>200</v>
      </c>
      <c r="X104" s="97">
        <v>363</v>
      </c>
      <c r="Y104" s="97">
        <v>1186</v>
      </c>
      <c r="Z104" s="2"/>
      <c r="AA104" s="2"/>
      <c r="AB104" s="108" t="s">
        <v>45</v>
      </c>
      <c r="AG104" s="24"/>
      <c r="AH104" s="24"/>
      <c r="AI104" s="24">
        <v>2</v>
      </c>
      <c r="AJ104" s="24"/>
      <c r="AK104" s="88"/>
      <c r="AL104" s="88">
        <v>2</v>
      </c>
      <c r="AM104" s="2"/>
      <c r="AN104" s="2"/>
      <c r="AO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row>
    <row r="105" spans="1:81">
      <c r="A105" s="3" t="s">
        <v>16</v>
      </c>
      <c r="B105" s="22"/>
      <c r="C105" s="22"/>
      <c r="D105" s="22"/>
      <c r="E105" s="22"/>
      <c r="F105" s="22"/>
      <c r="G105" s="22"/>
      <c r="H105" s="22"/>
      <c r="I105" s="22"/>
      <c r="J105" s="22"/>
      <c r="K105" s="22">
        <f t="shared" si="8"/>
        <v>0</v>
      </c>
      <c r="L105" s="2"/>
      <c r="N105" s="83"/>
      <c r="O105" s="97"/>
      <c r="P105" s="97"/>
      <c r="Q105" s="97"/>
      <c r="R105" s="97"/>
      <c r="S105" s="97"/>
      <c r="T105" s="97"/>
      <c r="U105" s="97"/>
      <c r="V105" s="97"/>
      <c r="W105" s="97"/>
      <c r="X105" s="97"/>
      <c r="Y105" s="97"/>
      <c r="Z105" s="2"/>
      <c r="AA105" s="20"/>
      <c r="AB105" s="108" t="s">
        <v>42</v>
      </c>
      <c r="AG105" s="88"/>
      <c r="AH105" s="88"/>
      <c r="AI105" s="88">
        <v>2</v>
      </c>
      <c r="AJ105" s="88"/>
      <c r="AK105" s="88"/>
      <c r="AL105" s="88">
        <v>2</v>
      </c>
      <c r="AM105" s="2"/>
      <c r="AN105" s="2"/>
      <c r="AO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row>
    <row r="106" spans="1:81">
      <c r="A106" s="19" t="s">
        <v>57</v>
      </c>
      <c r="B106" s="22"/>
      <c r="C106" s="22"/>
      <c r="D106" s="22"/>
      <c r="E106" s="22"/>
      <c r="F106" s="22"/>
      <c r="G106" s="22"/>
      <c r="H106" s="22"/>
      <c r="I106" s="22"/>
      <c r="J106" s="22"/>
      <c r="K106" s="22">
        <f t="shared" si="8"/>
        <v>0</v>
      </c>
      <c r="L106" s="2"/>
      <c r="N106" s="83"/>
      <c r="O106" s="97"/>
      <c r="P106" s="97"/>
      <c r="Q106" s="97"/>
      <c r="R106" s="97"/>
      <c r="S106" s="97"/>
      <c r="T106" s="97"/>
      <c r="U106" s="97"/>
      <c r="V106" s="97"/>
      <c r="W106" s="97"/>
      <c r="X106" s="97"/>
      <c r="Y106" s="97"/>
      <c r="Z106" s="2"/>
      <c r="AA106" s="2"/>
      <c r="AB106" s="108" t="s">
        <v>8</v>
      </c>
      <c r="AG106" s="88"/>
      <c r="AH106" s="88"/>
      <c r="AI106" s="88">
        <v>1</v>
      </c>
      <c r="AJ106" s="88"/>
      <c r="AK106" s="88"/>
      <c r="AL106" s="88">
        <v>1</v>
      </c>
      <c r="AM106" s="2"/>
      <c r="AN106" s="2"/>
      <c r="AO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row>
    <row r="107" spans="1:81">
      <c r="A107" s="3" t="s">
        <v>17</v>
      </c>
      <c r="B107" s="22"/>
      <c r="C107" s="22"/>
      <c r="D107" s="22"/>
      <c r="E107" s="22"/>
      <c r="F107" s="22"/>
      <c r="G107" s="22"/>
      <c r="H107" s="22"/>
      <c r="I107" s="22"/>
      <c r="J107" s="22"/>
      <c r="K107" s="22">
        <f t="shared" si="8"/>
        <v>0</v>
      </c>
      <c r="L107" s="2"/>
      <c r="N107" s="83"/>
      <c r="O107" s="97"/>
      <c r="P107" s="97"/>
      <c r="Q107" s="97"/>
      <c r="R107" s="97"/>
      <c r="S107" s="97"/>
      <c r="T107" s="97"/>
      <c r="U107" s="97"/>
      <c r="V107" s="97"/>
      <c r="W107" s="97"/>
      <c r="X107" s="97"/>
      <c r="Y107" s="97"/>
      <c r="AA107" s="2"/>
      <c r="AB107" s="115" t="s">
        <v>24</v>
      </c>
      <c r="AC107" s="88">
        <f t="shared" ref="AC107:AK107" si="10">SUM(AC101:AC106)</f>
        <v>0</v>
      </c>
      <c r="AD107" s="88">
        <f t="shared" si="10"/>
        <v>0</v>
      </c>
      <c r="AE107" s="88">
        <f t="shared" si="10"/>
        <v>0</v>
      </c>
      <c r="AF107" s="88">
        <f t="shared" si="10"/>
        <v>0</v>
      </c>
      <c r="AG107" s="88">
        <f t="shared" si="10"/>
        <v>0</v>
      </c>
      <c r="AH107" s="88">
        <f t="shared" si="10"/>
        <v>524</v>
      </c>
      <c r="AI107" s="88">
        <f t="shared" si="10"/>
        <v>99</v>
      </c>
      <c r="AJ107" s="88">
        <f t="shared" si="10"/>
        <v>200</v>
      </c>
      <c r="AK107" s="88">
        <f t="shared" si="10"/>
        <v>363</v>
      </c>
      <c r="AL107" s="88">
        <f>SUM(AL101:AL106)</f>
        <v>1186</v>
      </c>
      <c r="AM107" s="2"/>
      <c r="AN107" s="2"/>
      <c r="AO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row>
    <row r="108" spans="1:81">
      <c r="A108" s="131" t="s">
        <v>222</v>
      </c>
      <c r="B108" s="22"/>
      <c r="C108" s="22"/>
      <c r="D108" s="22"/>
      <c r="E108" s="22"/>
      <c r="F108" s="22"/>
      <c r="G108" s="22"/>
      <c r="H108" s="22"/>
      <c r="I108" s="22"/>
      <c r="J108" s="22"/>
      <c r="K108" s="22">
        <f t="shared" si="8"/>
        <v>0</v>
      </c>
      <c r="L108" s="2"/>
      <c r="AA108" s="2"/>
      <c r="AG108" s="88"/>
      <c r="AH108" s="88"/>
      <c r="AI108" s="88"/>
      <c r="AJ108" s="88"/>
      <c r="AK108" s="88"/>
      <c r="AL108" s="88"/>
      <c r="AM108" s="2"/>
      <c r="AN108" s="2"/>
      <c r="AO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row>
    <row r="109" spans="1:81">
      <c r="A109" s="11" t="s">
        <v>24</v>
      </c>
      <c r="B109" s="22">
        <v>0</v>
      </c>
      <c r="C109" s="22">
        <f t="shared" ref="C109:K109" si="11">SUM(C74:C108)</f>
        <v>1</v>
      </c>
      <c r="D109" s="22">
        <f t="shared" si="11"/>
        <v>94</v>
      </c>
      <c r="E109" s="22">
        <f>SUM(E74:E108)</f>
        <v>11</v>
      </c>
      <c r="F109" s="22">
        <f t="shared" si="11"/>
        <v>57</v>
      </c>
      <c r="G109" s="22">
        <f>SUM(G74:G108)</f>
        <v>108</v>
      </c>
      <c r="H109" s="22">
        <f t="shared" si="11"/>
        <v>5131</v>
      </c>
      <c r="I109" s="22">
        <f t="shared" si="11"/>
        <v>2396</v>
      </c>
      <c r="J109" s="22">
        <f t="shared" si="11"/>
        <v>165</v>
      </c>
      <c r="K109" s="22">
        <f t="shared" si="11"/>
        <v>7963</v>
      </c>
      <c r="L109" s="2"/>
      <c r="AA109" s="2"/>
      <c r="AG109" s="88"/>
      <c r="AH109" s="88"/>
      <c r="AI109" s="88"/>
      <c r="AJ109" s="88"/>
      <c r="AK109" s="88"/>
      <c r="AL109" s="88"/>
      <c r="AM109" s="2"/>
      <c r="AN109" s="2"/>
      <c r="AO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row>
    <row r="110" spans="1:81">
      <c r="B110" s="2"/>
      <c r="C110" s="2"/>
      <c r="D110" s="2"/>
      <c r="E110" s="2"/>
      <c r="F110" s="2"/>
      <c r="G110" s="2"/>
      <c r="H110" s="2"/>
      <c r="I110" s="2"/>
      <c r="J110" s="2"/>
      <c r="K110" s="20"/>
      <c r="L110" s="2"/>
      <c r="AA110" s="2"/>
      <c r="AG110" s="88"/>
      <c r="AH110" s="88"/>
      <c r="AI110" s="88"/>
      <c r="AJ110" s="88"/>
      <c r="AK110" s="88"/>
      <c r="AL110" s="88"/>
      <c r="AM110" s="2"/>
      <c r="AN110" s="2"/>
      <c r="AO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row>
    <row r="111" spans="1:81">
      <c r="B111" s="2"/>
      <c r="C111" s="2"/>
      <c r="D111" s="2"/>
      <c r="E111" s="2"/>
      <c r="F111" s="2"/>
      <c r="G111" s="2"/>
      <c r="H111" s="2"/>
      <c r="I111" s="2"/>
      <c r="J111" s="2"/>
      <c r="K111" s="2"/>
      <c r="L111" s="2"/>
      <c r="AA111" s="2"/>
      <c r="AM111" s="2"/>
      <c r="AN111" s="2"/>
      <c r="AO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row>
    <row r="112" spans="1:81">
      <c r="A112" s="1" t="s">
        <v>163</v>
      </c>
      <c r="B112" s="2"/>
      <c r="C112" s="2"/>
      <c r="D112" s="2"/>
      <c r="E112" s="2"/>
      <c r="F112" s="2"/>
      <c r="G112" s="2"/>
      <c r="H112" s="2"/>
      <c r="I112" s="2"/>
      <c r="J112" s="2"/>
      <c r="K112" s="2"/>
      <c r="L112" s="2"/>
      <c r="AA112" s="2"/>
      <c r="AM112" s="2"/>
      <c r="AN112" s="2"/>
      <c r="AO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row>
    <row r="113" spans="1:81">
      <c r="A113" s="1" t="s">
        <v>34</v>
      </c>
      <c r="C113" s="2"/>
      <c r="D113" s="2"/>
      <c r="E113" s="2"/>
      <c r="F113" s="2"/>
      <c r="G113" s="2"/>
      <c r="H113" s="2"/>
      <c r="I113" s="2"/>
      <c r="J113" s="2"/>
      <c r="K113" s="2"/>
      <c r="L113" s="2"/>
      <c r="AA113" s="2"/>
      <c r="AM113" s="2"/>
      <c r="AN113" s="2"/>
      <c r="AO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row>
    <row r="114" spans="1:81">
      <c r="A114" s="2" t="s">
        <v>31</v>
      </c>
      <c r="C114" s="2"/>
      <c r="D114" s="2"/>
      <c r="E114" s="2"/>
      <c r="F114" s="2"/>
      <c r="G114" s="2"/>
      <c r="H114" s="2"/>
      <c r="I114" s="2"/>
      <c r="J114" s="2"/>
      <c r="K114" s="2"/>
      <c r="L114" s="2"/>
      <c r="AA114" s="2"/>
      <c r="AM114" s="2"/>
      <c r="AN114" s="2"/>
      <c r="AO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row>
    <row r="115" spans="1:81">
      <c r="A115" s="2"/>
      <c r="B115" s="1" t="s">
        <v>20</v>
      </c>
      <c r="C115" s="2"/>
      <c r="D115" s="2"/>
      <c r="E115" s="1"/>
      <c r="F115" s="1" t="s">
        <v>21</v>
      </c>
      <c r="G115" s="2"/>
      <c r="H115" s="2"/>
      <c r="I115" s="2"/>
      <c r="J115" s="2"/>
      <c r="K115" s="2"/>
      <c r="L115" s="2"/>
      <c r="AA115" s="2"/>
      <c r="AM115" s="2"/>
      <c r="AN115" s="2"/>
      <c r="AO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row>
    <row r="116" spans="1:81">
      <c r="A116" s="34" t="s">
        <v>19</v>
      </c>
      <c r="B116" s="5">
        <v>13</v>
      </c>
      <c r="C116" s="5">
        <v>18</v>
      </c>
      <c r="D116" s="5">
        <v>23</v>
      </c>
      <c r="E116" s="5">
        <v>28</v>
      </c>
      <c r="F116" s="5">
        <v>3</v>
      </c>
      <c r="G116" s="5">
        <v>8</v>
      </c>
      <c r="H116" s="5">
        <v>13</v>
      </c>
      <c r="I116" s="5">
        <v>18</v>
      </c>
      <c r="J116" s="5">
        <v>23</v>
      </c>
      <c r="K116" s="7" t="s">
        <v>24</v>
      </c>
      <c r="L116" s="2"/>
      <c r="AA116" s="2"/>
      <c r="AM116" s="2"/>
      <c r="AN116" s="2"/>
      <c r="AO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row>
    <row r="117" spans="1:81">
      <c r="A117" s="3" t="s">
        <v>1</v>
      </c>
      <c r="B117" s="22"/>
      <c r="C117" s="22"/>
      <c r="D117" s="22"/>
      <c r="E117" s="22"/>
      <c r="F117" s="22"/>
      <c r="G117" s="22"/>
      <c r="H117" s="22">
        <v>8</v>
      </c>
      <c r="I117" s="22"/>
      <c r="J117" s="22"/>
      <c r="K117" s="22">
        <f t="shared" ref="K117:K151" si="12">SUM(B117:J117)</f>
        <v>8</v>
      </c>
      <c r="L117" s="2"/>
      <c r="AA117" s="2"/>
      <c r="AM117" s="2"/>
      <c r="AN117" s="2"/>
      <c r="AO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row>
    <row r="118" spans="1:81">
      <c r="A118" s="19" t="s">
        <v>51</v>
      </c>
      <c r="B118" s="22"/>
      <c r="C118" s="22"/>
      <c r="D118" s="22"/>
      <c r="E118" s="22"/>
      <c r="F118" s="22"/>
      <c r="G118" s="22"/>
      <c r="H118" s="22"/>
      <c r="I118" s="22"/>
      <c r="J118" s="22"/>
      <c r="K118" s="22">
        <f t="shared" si="12"/>
        <v>0</v>
      </c>
      <c r="L118" s="2"/>
      <c r="AA118" s="2"/>
      <c r="AM118" s="2"/>
      <c r="AN118" s="2"/>
      <c r="AO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row>
    <row r="119" spans="1:81">
      <c r="A119" s="19" t="s">
        <v>47</v>
      </c>
      <c r="B119" s="22"/>
      <c r="C119" s="22"/>
      <c r="D119" s="22"/>
      <c r="E119" s="22"/>
      <c r="F119" s="22"/>
      <c r="G119" s="22"/>
      <c r="H119" s="22"/>
      <c r="I119" s="22"/>
      <c r="J119" s="22"/>
      <c r="K119" s="22">
        <f t="shared" si="12"/>
        <v>0</v>
      </c>
      <c r="L119" s="2"/>
      <c r="AA119" s="2"/>
      <c r="AM119" s="2"/>
      <c r="AN119" s="2"/>
      <c r="AO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row>
    <row r="120" spans="1:81">
      <c r="A120" s="19" t="s">
        <v>43</v>
      </c>
      <c r="B120" s="22"/>
      <c r="C120" s="22"/>
      <c r="D120" s="22"/>
      <c r="E120" s="22"/>
      <c r="F120" s="22"/>
      <c r="G120" s="22"/>
      <c r="H120" s="22"/>
      <c r="I120" s="22"/>
      <c r="J120" s="22"/>
      <c r="K120" s="22">
        <f t="shared" si="12"/>
        <v>0</v>
      </c>
      <c r="L120" s="2"/>
      <c r="AA120" s="2"/>
      <c r="AM120" s="2"/>
      <c r="AN120" s="2"/>
      <c r="AO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row>
    <row r="121" spans="1:81">
      <c r="A121" s="3" t="s">
        <v>2</v>
      </c>
      <c r="B121" s="22"/>
      <c r="C121" s="22"/>
      <c r="D121" s="22"/>
      <c r="E121" s="22"/>
      <c r="F121" s="22"/>
      <c r="G121" s="22"/>
      <c r="H121" s="22"/>
      <c r="I121" s="22"/>
      <c r="J121" s="22"/>
      <c r="K121" s="22">
        <f t="shared" si="12"/>
        <v>0</v>
      </c>
      <c r="L121" s="2"/>
      <c r="AA121" s="2"/>
      <c r="AM121" s="2"/>
      <c r="AN121" s="2"/>
      <c r="AO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row>
    <row r="122" spans="1:81">
      <c r="A122" s="19" t="s">
        <v>45</v>
      </c>
      <c r="B122" s="22"/>
      <c r="C122" s="22"/>
      <c r="D122" s="22"/>
      <c r="E122" s="22"/>
      <c r="F122" s="22"/>
      <c r="G122" s="22"/>
      <c r="H122" s="22"/>
      <c r="I122" s="22"/>
      <c r="J122" s="22"/>
      <c r="K122" s="22">
        <f t="shared" si="12"/>
        <v>0</v>
      </c>
      <c r="L122" s="2"/>
      <c r="Z122" s="2"/>
      <c r="AA122" s="2"/>
      <c r="AM122" s="2"/>
      <c r="AN122" s="2"/>
      <c r="AO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row>
    <row r="123" spans="1:81">
      <c r="A123" s="3" t="s">
        <v>3</v>
      </c>
      <c r="B123" s="22">
        <v>1</v>
      </c>
      <c r="C123" s="22">
        <v>1</v>
      </c>
      <c r="D123" s="22"/>
      <c r="E123" s="22">
        <v>3</v>
      </c>
      <c r="F123" s="22">
        <v>3</v>
      </c>
      <c r="G123" s="24">
        <v>4</v>
      </c>
      <c r="H123" s="24"/>
      <c r="I123" s="24"/>
      <c r="J123" s="24"/>
      <c r="K123" s="22">
        <f t="shared" si="12"/>
        <v>12</v>
      </c>
      <c r="L123" s="2"/>
      <c r="AA123" s="2"/>
      <c r="AM123" s="2"/>
      <c r="AN123" s="2"/>
      <c r="AO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row>
    <row r="124" spans="1:81" s="2" customFormat="1">
      <c r="A124" s="3" t="s">
        <v>4</v>
      </c>
      <c r="B124" s="22"/>
      <c r="C124" s="22"/>
      <c r="D124" s="22"/>
      <c r="E124" s="22"/>
      <c r="F124" s="22"/>
      <c r="G124" s="24"/>
      <c r="H124" s="22">
        <v>1</v>
      </c>
      <c r="I124" s="22"/>
      <c r="J124" s="22"/>
      <c r="K124" s="22">
        <f t="shared" si="12"/>
        <v>1</v>
      </c>
      <c r="N124"/>
      <c r="O124"/>
      <c r="P124"/>
      <c r="Q124"/>
      <c r="R124"/>
      <c r="S124"/>
      <c r="T124"/>
      <c r="U124"/>
      <c r="V124"/>
      <c r="W124"/>
      <c r="X124"/>
      <c r="Y124"/>
      <c r="Z124"/>
      <c r="AB124"/>
      <c r="AC124"/>
      <c r="AD124"/>
      <c r="AE124"/>
      <c r="AF124"/>
      <c r="AG124"/>
      <c r="AH124"/>
      <c r="AI124"/>
      <c r="AJ124"/>
      <c r="AK124"/>
      <c r="AL124"/>
    </row>
    <row r="125" spans="1:81">
      <c r="A125" s="19" t="s">
        <v>50</v>
      </c>
      <c r="B125" s="22"/>
      <c r="C125" s="22"/>
      <c r="D125" s="22"/>
      <c r="E125" s="22"/>
      <c r="F125" s="22"/>
      <c r="G125" s="22"/>
      <c r="H125" s="22"/>
      <c r="I125" s="22"/>
      <c r="J125" s="22"/>
      <c r="K125" s="22">
        <f t="shared" si="12"/>
        <v>0</v>
      </c>
      <c r="L125" s="2"/>
      <c r="AA125" s="2"/>
      <c r="AM125" s="2"/>
      <c r="AN125" s="2"/>
      <c r="AO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row>
    <row r="126" spans="1:81">
      <c r="A126" s="3" t="s">
        <v>6</v>
      </c>
      <c r="B126" s="22"/>
      <c r="C126" s="22"/>
      <c r="D126" s="22"/>
      <c r="E126" s="22"/>
      <c r="F126" s="22"/>
      <c r="G126" s="22"/>
      <c r="H126" s="22"/>
      <c r="I126" s="22"/>
      <c r="J126" s="22"/>
      <c r="K126" s="22">
        <f t="shared" si="12"/>
        <v>0</v>
      </c>
      <c r="L126" s="2"/>
      <c r="AA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row>
    <row r="127" spans="1:81">
      <c r="A127" s="3" t="s">
        <v>7</v>
      </c>
      <c r="B127" s="22"/>
      <c r="C127" s="22"/>
      <c r="D127" s="22"/>
      <c r="E127" s="22"/>
      <c r="F127" s="22"/>
      <c r="G127" s="22"/>
      <c r="H127" s="22"/>
      <c r="I127" s="22"/>
      <c r="J127" s="22"/>
      <c r="K127" s="22">
        <f t="shared" si="12"/>
        <v>0</v>
      </c>
      <c r="L127" s="2"/>
      <c r="AA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row>
    <row r="128" spans="1:81">
      <c r="A128" s="19" t="s">
        <v>52</v>
      </c>
      <c r="B128" s="22"/>
      <c r="C128" s="22"/>
      <c r="D128" s="22"/>
      <c r="E128" s="22"/>
      <c r="F128" s="22"/>
      <c r="G128" s="22"/>
      <c r="H128" s="22"/>
      <c r="I128" s="22"/>
      <c r="J128" s="22"/>
      <c r="K128" s="22">
        <f t="shared" si="12"/>
        <v>0</v>
      </c>
      <c r="L128" s="2"/>
      <c r="AA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row>
    <row r="129" spans="1:81">
      <c r="A129" s="19" t="s">
        <v>53</v>
      </c>
      <c r="B129" s="22"/>
      <c r="C129" s="22"/>
      <c r="D129" s="22"/>
      <c r="E129" s="22"/>
      <c r="F129" s="22"/>
      <c r="G129" s="22"/>
      <c r="H129" s="22"/>
      <c r="I129" s="22"/>
      <c r="J129" s="22"/>
      <c r="K129" s="22">
        <f t="shared" si="12"/>
        <v>0</v>
      </c>
      <c r="L129" s="2"/>
      <c r="AA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row>
    <row r="130" spans="1:81">
      <c r="A130" s="19" t="s">
        <v>44</v>
      </c>
      <c r="B130" s="22"/>
      <c r="C130" s="22"/>
      <c r="D130" s="22"/>
      <c r="E130" s="22"/>
      <c r="F130" s="22"/>
      <c r="G130" s="22"/>
      <c r="H130" s="22"/>
      <c r="I130" s="22"/>
      <c r="J130" s="22"/>
      <c r="K130" s="22">
        <f t="shared" si="12"/>
        <v>0</v>
      </c>
      <c r="L130" s="2"/>
      <c r="AA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row>
    <row r="131" spans="1:81">
      <c r="A131" s="3" t="s">
        <v>8</v>
      </c>
      <c r="B131" s="22"/>
      <c r="C131" s="22"/>
      <c r="D131" s="22"/>
      <c r="E131" s="22"/>
      <c r="F131" s="22"/>
      <c r="G131" s="22"/>
      <c r="H131" s="22"/>
      <c r="I131" s="22"/>
      <c r="J131" s="22"/>
      <c r="K131" s="22">
        <f t="shared" si="12"/>
        <v>0</v>
      </c>
      <c r="L131" s="2"/>
      <c r="AA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row>
    <row r="132" spans="1:81">
      <c r="A132" s="3" t="s">
        <v>9</v>
      </c>
      <c r="B132" s="22"/>
      <c r="C132" s="22"/>
      <c r="D132" s="22"/>
      <c r="E132" s="22"/>
      <c r="F132" s="22"/>
      <c r="G132" s="22"/>
      <c r="H132" s="22"/>
      <c r="I132" s="22"/>
      <c r="J132" s="22"/>
      <c r="K132" s="22">
        <f t="shared" si="12"/>
        <v>0</v>
      </c>
      <c r="L132" s="2"/>
      <c r="AA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row>
    <row r="133" spans="1:81">
      <c r="A133" s="19" t="s">
        <v>46</v>
      </c>
      <c r="B133" s="22"/>
      <c r="C133" s="22"/>
      <c r="D133" s="22"/>
      <c r="E133" s="22"/>
      <c r="F133" s="22"/>
      <c r="G133" s="22"/>
      <c r="H133" s="22"/>
      <c r="I133" s="22"/>
      <c r="J133" s="22"/>
      <c r="K133" s="22">
        <f t="shared" si="12"/>
        <v>0</v>
      </c>
      <c r="L133" s="2"/>
      <c r="AA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row>
    <row r="134" spans="1:81">
      <c r="A134" s="3" t="s">
        <v>10</v>
      </c>
      <c r="B134" s="22"/>
      <c r="C134" s="22"/>
      <c r="D134" s="22"/>
      <c r="E134" s="22"/>
      <c r="F134" s="22"/>
      <c r="G134" s="22"/>
      <c r="H134" s="22"/>
      <c r="I134" s="22"/>
      <c r="J134" s="22"/>
      <c r="K134" s="22">
        <f t="shared" si="12"/>
        <v>0</v>
      </c>
      <c r="L134" s="2"/>
      <c r="AA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row>
    <row r="135" spans="1:81">
      <c r="A135" s="3" t="s">
        <v>11</v>
      </c>
      <c r="B135" s="22"/>
      <c r="C135" s="22"/>
      <c r="D135" s="22"/>
      <c r="E135" s="22"/>
      <c r="F135" s="22"/>
      <c r="G135" s="22"/>
      <c r="H135" s="22">
        <v>2</v>
      </c>
      <c r="I135" s="22">
        <v>250</v>
      </c>
      <c r="J135" s="22"/>
      <c r="K135" s="22">
        <f t="shared" si="12"/>
        <v>252</v>
      </c>
      <c r="L135" s="2"/>
      <c r="AA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row>
    <row r="136" spans="1:81" s="2" customFormat="1">
      <c r="A136" s="3" t="s">
        <v>12</v>
      </c>
      <c r="B136" s="22"/>
      <c r="C136" s="22"/>
      <c r="D136" s="22"/>
      <c r="E136" s="22"/>
      <c r="F136" s="22"/>
      <c r="G136" s="22"/>
      <c r="H136" s="22">
        <v>36</v>
      </c>
      <c r="I136" s="22">
        <v>11</v>
      </c>
      <c r="J136" s="22"/>
      <c r="K136" s="22">
        <f t="shared" si="12"/>
        <v>47</v>
      </c>
      <c r="N136"/>
      <c r="O136"/>
      <c r="P136"/>
      <c r="Q136"/>
      <c r="R136"/>
      <c r="S136"/>
      <c r="T136"/>
      <c r="U136"/>
      <c r="V136"/>
      <c r="W136"/>
      <c r="X136"/>
      <c r="Y136"/>
      <c r="Z136"/>
      <c r="AB136"/>
      <c r="AC136"/>
      <c r="AD136"/>
      <c r="AE136"/>
      <c r="AF136"/>
      <c r="AG136"/>
      <c r="AH136"/>
      <c r="AI136"/>
      <c r="AJ136"/>
      <c r="AK136"/>
      <c r="AL136"/>
    </row>
    <row r="137" spans="1:81">
      <c r="A137" s="13" t="s">
        <v>33</v>
      </c>
      <c r="B137" s="22"/>
      <c r="C137" s="22"/>
      <c r="D137" s="22"/>
      <c r="E137" s="22"/>
      <c r="F137" s="22"/>
      <c r="G137" s="22"/>
      <c r="H137" s="22"/>
      <c r="I137" s="22"/>
      <c r="J137" s="22"/>
      <c r="K137" s="22">
        <f t="shared" si="12"/>
        <v>0</v>
      </c>
      <c r="L137" s="2"/>
      <c r="N137" s="83"/>
      <c r="P137" s="97"/>
      <c r="Q137" s="97"/>
      <c r="R137" s="97"/>
      <c r="S137" s="97"/>
      <c r="T137" s="97"/>
      <c r="U137" s="97"/>
      <c r="V137" s="97"/>
      <c r="W137" s="97"/>
      <c r="X137" s="97"/>
      <c r="Y137" s="97"/>
      <c r="AA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row>
    <row r="138" spans="1:81">
      <c r="A138" s="3" t="s">
        <v>18</v>
      </c>
      <c r="B138" s="22"/>
      <c r="C138" s="22"/>
      <c r="D138" s="22"/>
      <c r="E138" s="22"/>
      <c r="F138" s="22"/>
      <c r="G138" s="22"/>
      <c r="H138" s="22"/>
      <c r="I138" s="22"/>
      <c r="J138" s="22"/>
      <c r="K138" s="22">
        <f t="shared" si="12"/>
        <v>0</v>
      </c>
      <c r="L138" s="2"/>
      <c r="N138" s="83"/>
      <c r="O138" s="2"/>
      <c r="P138" s="97"/>
      <c r="Q138" s="97"/>
      <c r="R138" s="97"/>
      <c r="S138" s="97"/>
      <c r="T138" s="97"/>
      <c r="U138" s="97"/>
      <c r="V138" s="97"/>
      <c r="W138" s="97"/>
      <c r="X138" s="97"/>
      <c r="Y138" s="97"/>
      <c r="AA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row>
    <row r="139" spans="1:81">
      <c r="A139" s="19" t="s">
        <v>48</v>
      </c>
      <c r="B139" s="22"/>
      <c r="C139" s="22"/>
      <c r="D139" s="22"/>
      <c r="E139" s="22"/>
      <c r="F139" s="22"/>
      <c r="G139" s="22"/>
      <c r="H139" s="22"/>
      <c r="I139" s="22"/>
      <c r="J139" s="22"/>
      <c r="K139" s="22">
        <f t="shared" si="12"/>
        <v>0</v>
      </c>
      <c r="N139" s="83"/>
      <c r="AA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row>
    <row r="140" spans="1:81" s="2" customFormat="1">
      <c r="A140" s="3" t="s">
        <v>13</v>
      </c>
      <c r="B140" s="22"/>
      <c r="C140" s="22"/>
      <c r="D140" s="22"/>
      <c r="E140" s="22"/>
      <c r="F140" s="22"/>
      <c r="G140" s="22"/>
      <c r="H140" s="22"/>
      <c r="I140" s="22">
        <v>3</v>
      </c>
      <c r="J140" s="22">
        <v>33</v>
      </c>
      <c r="K140" s="22">
        <f t="shared" si="12"/>
        <v>36</v>
      </c>
      <c r="N140" s="83"/>
      <c r="Z140"/>
      <c r="AB140"/>
      <c r="AC140"/>
      <c r="AD140"/>
      <c r="AE140"/>
      <c r="AF140"/>
      <c r="AG140"/>
      <c r="AH140"/>
      <c r="AI140"/>
      <c r="AJ140"/>
      <c r="AK140"/>
      <c r="AL140"/>
    </row>
    <row r="141" spans="1:81" s="2" customFormat="1">
      <c r="A141" s="3" t="s">
        <v>14</v>
      </c>
      <c r="B141" s="22"/>
      <c r="C141" s="22"/>
      <c r="D141" s="22"/>
      <c r="E141" s="22"/>
      <c r="F141" s="22"/>
      <c r="G141" s="22"/>
      <c r="H141" s="22"/>
      <c r="I141" s="22"/>
      <c r="J141" s="22"/>
      <c r="K141" s="22">
        <f t="shared" si="12"/>
        <v>0</v>
      </c>
      <c r="N141" s="83"/>
      <c r="Z141"/>
      <c r="AB141"/>
      <c r="AC141"/>
      <c r="AD141"/>
      <c r="AE141"/>
      <c r="AF141"/>
      <c r="AG141"/>
      <c r="AH141"/>
      <c r="AI141"/>
      <c r="AJ141"/>
      <c r="AK141"/>
      <c r="AL141"/>
    </row>
    <row r="142" spans="1:81">
      <c r="A142" s="19" t="s">
        <v>42</v>
      </c>
      <c r="B142" s="22"/>
      <c r="C142" s="22"/>
      <c r="D142" s="22"/>
      <c r="E142" s="22"/>
      <c r="F142" s="22"/>
      <c r="G142" s="22"/>
      <c r="H142" s="22"/>
      <c r="I142" s="22"/>
      <c r="J142" s="22"/>
      <c r="K142" s="22">
        <f t="shared" si="12"/>
        <v>0</v>
      </c>
      <c r="L142" s="2"/>
      <c r="N142" s="83"/>
      <c r="AA142" s="2"/>
      <c r="AJ142" s="88"/>
      <c r="AK142" s="88"/>
      <c r="AL142" s="88"/>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row>
    <row r="143" spans="1:81">
      <c r="A143" s="19" t="s">
        <v>54</v>
      </c>
      <c r="B143" s="22"/>
      <c r="C143" s="22"/>
      <c r="D143" s="22"/>
      <c r="E143" s="22"/>
      <c r="F143" s="22"/>
      <c r="G143" s="22"/>
      <c r="H143" s="22"/>
      <c r="I143" s="22"/>
      <c r="J143" s="22"/>
      <c r="K143" s="22">
        <f t="shared" si="12"/>
        <v>0</v>
      </c>
      <c r="L143" s="2"/>
      <c r="N143" s="83"/>
      <c r="P143" s="97"/>
      <c r="Q143" s="97"/>
      <c r="R143" s="97"/>
      <c r="S143" s="97"/>
      <c r="T143" s="97"/>
      <c r="U143" s="97"/>
      <c r="V143" s="97"/>
      <c r="W143" s="97"/>
      <c r="X143" s="97"/>
      <c r="Y143" s="97"/>
      <c r="AA143" s="2"/>
      <c r="AJ143" s="88"/>
      <c r="AK143" s="88"/>
      <c r="AL143" s="88"/>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row>
    <row r="144" spans="1:81">
      <c r="A144" s="19" t="s">
        <v>55</v>
      </c>
      <c r="B144" s="22"/>
      <c r="C144" s="22"/>
      <c r="D144" s="22"/>
      <c r="E144" s="22"/>
      <c r="F144" s="22"/>
      <c r="G144" s="22"/>
      <c r="H144" s="22"/>
      <c r="I144" s="22"/>
      <c r="J144" s="22"/>
      <c r="K144" s="22">
        <f t="shared" si="12"/>
        <v>0</v>
      </c>
      <c r="L144" s="2"/>
      <c r="N144" s="83"/>
      <c r="P144" s="97"/>
      <c r="Q144" s="97"/>
      <c r="R144" s="97"/>
      <c r="S144" s="97"/>
      <c r="T144" s="97"/>
      <c r="U144" s="97"/>
      <c r="V144" s="97"/>
      <c r="W144" s="97"/>
      <c r="X144" s="97"/>
      <c r="Y144" s="97"/>
      <c r="AA144" s="2"/>
      <c r="AJ144" s="88"/>
      <c r="AK144" s="88"/>
      <c r="AL144" s="88"/>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row>
    <row r="145" spans="1:81">
      <c r="A145" s="3" t="s">
        <v>15</v>
      </c>
      <c r="B145" s="22"/>
      <c r="C145" s="22"/>
      <c r="D145" s="22"/>
      <c r="E145" s="22"/>
      <c r="F145" s="22"/>
      <c r="G145" s="22"/>
      <c r="H145" s="22">
        <v>4</v>
      </c>
      <c r="I145" s="22">
        <v>12</v>
      </c>
      <c r="J145" s="22"/>
      <c r="K145" s="22">
        <f t="shared" si="12"/>
        <v>16</v>
      </c>
      <c r="L145" s="2"/>
      <c r="N145" s="83"/>
      <c r="AA145" s="2"/>
      <c r="AJ145" s="88"/>
      <c r="AK145" s="88"/>
      <c r="AL145" s="88"/>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row>
    <row r="146" spans="1:81">
      <c r="A146" s="19" t="s">
        <v>56</v>
      </c>
      <c r="B146" s="22"/>
      <c r="C146" s="22"/>
      <c r="D146" s="22"/>
      <c r="E146" s="22"/>
      <c r="F146" s="22"/>
      <c r="G146" s="22"/>
      <c r="H146" s="22">
        <v>19</v>
      </c>
      <c r="I146" s="22"/>
      <c r="J146" s="22"/>
      <c r="K146" s="22">
        <f t="shared" si="12"/>
        <v>19</v>
      </c>
      <c r="L146" s="2"/>
      <c r="N146" s="83"/>
      <c r="AA146" s="2"/>
      <c r="AJ146" s="88"/>
      <c r="AK146" s="88"/>
      <c r="AL146" s="88"/>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row>
    <row r="147" spans="1:81">
      <c r="A147" s="19" t="s">
        <v>49</v>
      </c>
      <c r="B147" s="22"/>
      <c r="C147" s="22"/>
      <c r="D147" s="22"/>
      <c r="E147" s="22"/>
      <c r="F147" s="22"/>
      <c r="G147" s="22"/>
      <c r="H147" s="22">
        <v>10</v>
      </c>
      <c r="I147" s="22"/>
      <c r="J147" s="22">
        <v>9</v>
      </c>
      <c r="K147" s="22">
        <f t="shared" si="12"/>
        <v>19</v>
      </c>
      <c r="L147" s="2"/>
      <c r="N147" s="83"/>
      <c r="P147" s="97"/>
      <c r="Q147" s="97"/>
      <c r="R147" s="97"/>
      <c r="S147" s="97"/>
      <c r="T147" s="97"/>
      <c r="U147" s="97"/>
      <c r="V147" s="97"/>
      <c r="W147" s="97"/>
      <c r="X147" s="97"/>
      <c r="Y147" s="97"/>
      <c r="AA147" s="2"/>
      <c r="AJ147" s="88"/>
      <c r="AK147" s="88"/>
      <c r="AL147" s="88"/>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row>
    <row r="148" spans="1:81">
      <c r="A148" s="3" t="s">
        <v>16</v>
      </c>
      <c r="B148" s="22"/>
      <c r="C148" s="22"/>
      <c r="D148" s="22"/>
      <c r="E148" s="22"/>
      <c r="F148" s="22"/>
      <c r="G148" s="22"/>
      <c r="H148" s="22"/>
      <c r="I148" s="22"/>
      <c r="J148" s="22"/>
      <c r="K148" s="22">
        <f t="shared" si="12"/>
        <v>0</v>
      </c>
      <c r="L148" s="2"/>
      <c r="N148" s="83"/>
      <c r="AA148" s="2"/>
      <c r="AJ148" s="88"/>
      <c r="AK148" s="88"/>
      <c r="AL148" s="88"/>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row>
    <row r="149" spans="1:81">
      <c r="A149" s="19" t="s">
        <v>57</v>
      </c>
      <c r="B149" s="22"/>
      <c r="C149" s="22"/>
      <c r="D149" s="22"/>
      <c r="E149" s="22"/>
      <c r="F149" s="22"/>
      <c r="G149" s="22"/>
      <c r="H149" s="22"/>
      <c r="I149" s="22"/>
      <c r="J149" s="22"/>
      <c r="K149" s="22">
        <f t="shared" si="12"/>
        <v>0</v>
      </c>
      <c r="L149" s="2"/>
      <c r="N149" s="83"/>
      <c r="O149" s="2"/>
      <c r="P149" s="2"/>
      <c r="Q149" s="2"/>
      <c r="R149" s="2"/>
      <c r="S149" s="2"/>
      <c r="T149" s="2"/>
      <c r="U149" s="2"/>
      <c r="V149" s="2"/>
      <c r="W149" s="2"/>
      <c r="X149" s="2"/>
      <c r="Y149" s="2"/>
      <c r="AA149" s="2"/>
      <c r="AJ149" s="88"/>
      <c r="AK149" s="88"/>
      <c r="AL149" s="88"/>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row>
    <row r="150" spans="1:81">
      <c r="A150" s="3" t="s">
        <v>17</v>
      </c>
      <c r="B150" s="22"/>
      <c r="C150" s="22"/>
      <c r="D150" s="22"/>
      <c r="E150" s="22"/>
      <c r="F150" s="22"/>
      <c r="G150" s="22"/>
      <c r="H150" s="22"/>
      <c r="I150" s="22"/>
      <c r="J150" s="22"/>
      <c r="K150" s="22">
        <f t="shared" si="12"/>
        <v>0</v>
      </c>
      <c r="L150" s="2"/>
      <c r="N150" s="83"/>
      <c r="AJ150" s="88"/>
      <c r="AK150" s="88"/>
      <c r="AL150" s="88"/>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row>
    <row r="151" spans="1:81">
      <c r="A151" s="131" t="s">
        <v>222</v>
      </c>
      <c r="B151" s="22"/>
      <c r="C151" s="22"/>
      <c r="D151" s="22"/>
      <c r="E151" s="22"/>
      <c r="F151" s="22"/>
      <c r="G151" s="22"/>
      <c r="H151" s="22"/>
      <c r="I151" s="22"/>
      <c r="J151" s="22"/>
      <c r="K151" s="22">
        <f t="shared" si="12"/>
        <v>0</v>
      </c>
      <c r="L151" s="2"/>
      <c r="N151" s="83"/>
      <c r="AJ151" s="88"/>
      <c r="AK151" s="88"/>
      <c r="AL151" s="88"/>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row>
    <row r="152" spans="1:81">
      <c r="A152" s="11" t="s">
        <v>24</v>
      </c>
      <c r="B152" s="22">
        <f t="shared" ref="B152:J152" si="13">SUM(B117:B151)</f>
        <v>1</v>
      </c>
      <c r="C152" s="22">
        <f t="shared" si="13"/>
        <v>1</v>
      </c>
      <c r="D152" s="22">
        <f t="shared" si="13"/>
        <v>0</v>
      </c>
      <c r="E152" s="22">
        <f t="shared" si="13"/>
        <v>3</v>
      </c>
      <c r="F152" s="22">
        <f>SUM(F117:F151)</f>
        <v>3</v>
      </c>
      <c r="G152" s="22">
        <f t="shared" si="13"/>
        <v>4</v>
      </c>
      <c r="H152" s="22">
        <f t="shared" si="13"/>
        <v>80</v>
      </c>
      <c r="I152" s="22">
        <f t="shared" si="13"/>
        <v>276</v>
      </c>
      <c r="J152" s="22">
        <f t="shared" si="13"/>
        <v>42</v>
      </c>
      <c r="K152" s="22">
        <f>SUM(K117:K151)</f>
        <v>410</v>
      </c>
      <c r="L152" s="2"/>
      <c r="N152" s="83"/>
      <c r="AJ152" s="97"/>
      <c r="AK152" s="97"/>
      <c r="AL152" s="97"/>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row>
    <row r="153" spans="1:81">
      <c r="B153" s="2"/>
      <c r="C153" s="2"/>
      <c r="D153" s="2"/>
      <c r="E153" s="2"/>
      <c r="F153" s="2"/>
      <c r="G153" s="2"/>
      <c r="H153" s="2"/>
      <c r="I153" s="2"/>
      <c r="J153" s="2"/>
      <c r="K153" s="2"/>
      <c r="L153" s="2"/>
      <c r="N153" s="83"/>
      <c r="AJ153" s="97"/>
      <c r="AK153" s="97"/>
      <c r="AL153" s="97"/>
      <c r="AM153" s="2"/>
      <c r="AN153" s="2"/>
      <c r="AO153" s="2"/>
      <c r="AP153" s="2"/>
      <c r="AQ153" s="2"/>
      <c r="AR153" s="2"/>
      <c r="AS153" s="2"/>
      <c r="AT153" s="2"/>
      <c r="AU153" s="2"/>
      <c r="AV153" s="2"/>
      <c r="AW153" s="2"/>
      <c r="AX153" s="2"/>
      <c r="AY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row>
    <row r="154" spans="1:81">
      <c r="B154" s="2"/>
      <c r="C154" s="2"/>
      <c r="D154" s="2"/>
      <c r="E154" s="2"/>
      <c r="F154" s="2"/>
      <c r="G154" s="2"/>
      <c r="H154" s="2"/>
      <c r="I154" s="2"/>
      <c r="J154" s="2"/>
      <c r="K154" s="2"/>
      <c r="L154" s="2"/>
      <c r="N154" s="83"/>
      <c r="AJ154" s="97"/>
      <c r="AK154" s="97"/>
      <c r="AL154" s="97"/>
      <c r="AM154" s="2"/>
      <c r="AN154" s="2"/>
      <c r="AO154" s="2"/>
      <c r="AP154" s="2"/>
      <c r="AQ154" s="2"/>
      <c r="AR154" s="2"/>
      <c r="AS154" s="2"/>
      <c r="AT154" s="2"/>
      <c r="AU154" s="2"/>
      <c r="AV154" s="2"/>
      <c r="AW154" s="2"/>
      <c r="AX154" s="2"/>
      <c r="AY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row>
    <row r="155" spans="1:81">
      <c r="A155" s="1" t="s">
        <v>163</v>
      </c>
      <c r="B155" s="2"/>
      <c r="C155" s="2"/>
      <c r="D155" s="2"/>
      <c r="E155" s="2"/>
      <c r="F155" s="2"/>
      <c r="G155" s="2"/>
      <c r="H155" s="2"/>
      <c r="I155" s="2"/>
      <c r="J155" s="2"/>
      <c r="K155" s="2"/>
      <c r="L155" s="2"/>
      <c r="N155" s="83"/>
      <c r="AJ155" s="97"/>
      <c r="AK155" s="97"/>
      <c r="AL155" s="97"/>
      <c r="AM155" s="2"/>
      <c r="AN155" s="2"/>
      <c r="AO155" s="2"/>
      <c r="AP155" s="2"/>
      <c r="AQ155" s="2"/>
      <c r="AR155" s="2"/>
      <c r="AS155" s="2"/>
      <c r="AT155" s="2"/>
      <c r="AU155" s="2"/>
      <c r="AV155" s="2"/>
      <c r="AW155" s="2"/>
      <c r="AX155" s="2"/>
      <c r="AY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row>
    <row r="156" spans="1:81">
      <c r="A156" s="1" t="s">
        <v>25</v>
      </c>
      <c r="C156" s="2"/>
      <c r="D156" s="2"/>
      <c r="E156" s="2"/>
      <c r="F156" s="2"/>
      <c r="G156" s="2"/>
      <c r="H156" s="2"/>
      <c r="I156" s="2"/>
      <c r="J156" s="2"/>
      <c r="K156" s="2"/>
      <c r="L156" s="2"/>
      <c r="N156" s="83"/>
      <c r="AJ156" s="97"/>
      <c r="AK156" s="97"/>
      <c r="AL156" s="97"/>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row>
    <row r="157" spans="1:81">
      <c r="A157" s="2" t="s">
        <v>32</v>
      </c>
      <c r="B157" s="2"/>
      <c r="C157" s="2"/>
      <c r="D157" s="2"/>
      <c r="E157" s="2"/>
      <c r="F157" s="2"/>
      <c r="G157" s="2"/>
      <c r="H157" s="2"/>
      <c r="I157" s="2"/>
      <c r="J157" s="2"/>
      <c r="K157" s="2"/>
      <c r="L157" s="2"/>
      <c r="N157" s="83"/>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row>
    <row r="158" spans="1:81">
      <c r="A158" s="2"/>
      <c r="B158" s="1" t="s">
        <v>20</v>
      </c>
      <c r="C158" s="2"/>
      <c r="D158" s="2"/>
      <c r="E158" s="1"/>
      <c r="F158" s="1" t="s">
        <v>21</v>
      </c>
      <c r="G158" s="2"/>
      <c r="H158" s="2"/>
      <c r="I158" s="2"/>
      <c r="J158" s="2"/>
      <c r="K158" s="2"/>
      <c r="L158" s="2"/>
      <c r="N158" s="83"/>
      <c r="AA158" s="21"/>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row>
    <row r="159" spans="1:81">
      <c r="A159" s="34" t="s">
        <v>19</v>
      </c>
      <c r="B159" s="5">
        <v>13</v>
      </c>
      <c r="C159" s="5">
        <v>18</v>
      </c>
      <c r="D159" s="5">
        <v>23</v>
      </c>
      <c r="E159" s="5">
        <v>28</v>
      </c>
      <c r="F159" s="5">
        <v>3</v>
      </c>
      <c r="G159" s="5">
        <v>8</v>
      </c>
      <c r="H159" s="5">
        <v>13</v>
      </c>
      <c r="I159" s="5">
        <v>18</v>
      </c>
      <c r="J159" s="5">
        <v>23</v>
      </c>
      <c r="K159" s="7" t="s">
        <v>24</v>
      </c>
      <c r="L159" s="2"/>
      <c r="N159" s="83"/>
      <c r="Z159" s="2"/>
      <c r="AA159" s="21"/>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row>
    <row r="160" spans="1:81">
      <c r="A160" s="3" t="s">
        <v>1</v>
      </c>
      <c r="B160" s="22"/>
      <c r="C160" s="22"/>
      <c r="D160" s="22"/>
      <c r="E160" s="22"/>
      <c r="F160" s="22"/>
      <c r="G160" s="22">
        <v>6</v>
      </c>
      <c r="H160" s="22">
        <v>23</v>
      </c>
      <c r="I160" s="22">
        <v>14</v>
      </c>
      <c r="J160" s="22">
        <v>19</v>
      </c>
      <c r="K160" s="22">
        <f t="shared" ref="K160:K194" si="14">SUM(B160:J160)</f>
        <v>62</v>
      </c>
      <c r="L160" s="2"/>
      <c r="N160" s="83"/>
      <c r="Z160" s="2"/>
      <c r="AA160" s="21"/>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row>
    <row r="161" spans="1:81">
      <c r="A161" s="19" t="s">
        <v>51</v>
      </c>
      <c r="B161" s="22"/>
      <c r="C161" s="22"/>
      <c r="D161" s="22"/>
      <c r="E161" s="22"/>
      <c r="F161" s="22"/>
      <c r="G161" s="22"/>
      <c r="H161" s="22"/>
      <c r="I161" s="22"/>
      <c r="J161" s="22"/>
      <c r="K161" s="22">
        <f t="shared" si="14"/>
        <v>0</v>
      </c>
      <c r="L161" s="2"/>
      <c r="N161" s="83"/>
      <c r="Z161" s="2"/>
      <c r="AA161" s="21"/>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row>
    <row r="162" spans="1:81">
      <c r="A162" s="19" t="s">
        <v>47</v>
      </c>
      <c r="B162" s="22"/>
      <c r="C162" s="22"/>
      <c r="D162" s="22"/>
      <c r="E162" s="22"/>
      <c r="F162" s="22"/>
      <c r="G162" s="22"/>
      <c r="H162" s="22"/>
      <c r="I162" s="22">
        <v>1</v>
      </c>
      <c r="J162" s="22"/>
      <c r="K162" s="22">
        <f t="shared" si="14"/>
        <v>1</v>
      </c>
      <c r="L162" s="2"/>
      <c r="N162" s="83"/>
      <c r="Z162" s="2"/>
      <c r="AA162" s="21"/>
      <c r="AH162" s="20"/>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row>
    <row r="163" spans="1:81">
      <c r="A163" s="19" t="s">
        <v>43</v>
      </c>
      <c r="B163" s="22"/>
      <c r="C163" s="22"/>
      <c r="D163" s="22">
        <v>3</v>
      </c>
      <c r="E163" s="22"/>
      <c r="F163" s="22">
        <v>14</v>
      </c>
      <c r="G163" s="22">
        <v>38</v>
      </c>
      <c r="H163" s="22">
        <v>25</v>
      </c>
      <c r="I163" s="22">
        <v>8</v>
      </c>
      <c r="J163" s="22"/>
      <c r="K163" s="22">
        <f t="shared" si="14"/>
        <v>88</v>
      </c>
      <c r="L163" s="2"/>
      <c r="N163" s="83"/>
      <c r="Z163" s="2"/>
      <c r="AA163" s="21"/>
      <c r="AG163" s="2"/>
      <c r="AH163" s="20"/>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row>
    <row r="164" spans="1:81">
      <c r="A164" s="3" t="s">
        <v>2</v>
      </c>
      <c r="B164" s="22"/>
      <c r="C164" s="22"/>
      <c r="D164" s="22">
        <v>12</v>
      </c>
      <c r="E164" s="22">
        <v>21</v>
      </c>
      <c r="F164" s="24">
        <v>10</v>
      </c>
      <c r="G164" s="24">
        <v>55</v>
      </c>
      <c r="H164" s="24"/>
      <c r="I164" s="22"/>
      <c r="J164" s="22">
        <v>18</v>
      </c>
      <c r="K164" s="22">
        <f t="shared" si="14"/>
        <v>116</v>
      </c>
      <c r="L164" s="2"/>
      <c r="N164" s="83"/>
      <c r="Z164" s="2"/>
      <c r="AA164" s="21"/>
      <c r="AG164" s="2"/>
      <c r="AH164" s="20"/>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row>
    <row r="165" spans="1:81">
      <c r="A165" s="19" t="s">
        <v>45</v>
      </c>
      <c r="B165" s="22"/>
      <c r="C165" s="22"/>
      <c r="D165" s="22"/>
      <c r="E165" s="22"/>
      <c r="F165" s="22"/>
      <c r="G165" s="22"/>
      <c r="H165" s="22"/>
      <c r="I165" s="22"/>
      <c r="J165" s="22"/>
      <c r="K165" s="22">
        <f t="shared" si="14"/>
        <v>0</v>
      </c>
      <c r="L165" s="2"/>
      <c r="Z165" s="2"/>
      <c r="AA165" s="21"/>
      <c r="AG165" s="2"/>
      <c r="AH165" s="20"/>
      <c r="AI165" s="2"/>
      <c r="AJ165" s="2"/>
      <c r="AK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row>
    <row r="166" spans="1:81">
      <c r="A166" s="3" t="s">
        <v>3</v>
      </c>
      <c r="B166" s="22"/>
      <c r="C166" s="22">
        <v>1</v>
      </c>
      <c r="D166" s="22">
        <v>6</v>
      </c>
      <c r="E166" s="22">
        <v>3</v>
      </c>
      <c r="F166" s="22"/>
      <c r="G166" s="22"/>
      <c r="H166" s="22"/>
      <c r="I166" s="22"/>
      <c r="J166" s="22"/>
      <c r="K166" s="22">
        <f t="shared" si="14"/>
        <v>10</v>
      </c>
      <c r="L166" s="2"/>
      <c r="Z166" s="2"/>
      <c r="AA166" s="21"/>
      <c r="AG166" s="2"/>
      <c r="AH166" s="20"/>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row>
    <row r="167" spans="1:81" s="2" customFormat="1">
      <c r="A167" s="3" t="s">
        <v>4</v>
      </c>
      <c r="B167" s="22"/>
      <c r="C167" s="22"/>
      <c r="D167" s="22"/>
      <c r="E167" s="22"/>
      <c r="F167" s="22"/>
      <c r="G167" s="22"/>
      <c r="H167" s="22"/>
      <c r="I167" s="22">
        <v>1</v>
      </c>
      <c r="J167" s="22"/>
      <c r="K167" s="22">
        <f t="shared" si="14"/>
        <v>1</v>
      </c>
      <c r="M167"/>
      <c r="N167"/>
      <c r="AA167" s="21"/>
      <c r="AB167"/>
      <c r="AC167"/>
      <c r="AD167"/>
      <c r="AE167"/>
      <c r="AF167"/>
      <c r="AH167" s="20"/>
    </row>
    <row r="168" spans="1:81">
      <c r="A168" s="19" t="s">
        <v>50</v>
      </c>
      <c r="B168" s="22"/>
      <c r="C168" s="22"/>
      <c r="D168" s="22"/>
      <c r="E168" s="22"/>
      <c r="F168" s="22"/>
      <c r="G168" s="22"/>
      <c r="H168" s="22"/>
      <c r="I168" s="22"/>
      <c r="J168" s="22"/>
      <c r="K168" s="22">
        <f t="shared" si="14"/>
        <v>0</v>
      </c>
      <c r="L168" s="2"/>
      <c r="Z168" s="2"/>
      <c r="AA168" s="21"/>
      <c r="AG168" s="2"/>
      <c r="AH168" s="20"/>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row>
    <row r="169" spans="1:81">
      <c r="A169" s="3" t="s">
        <v>6</v>
      </c>
      <c r="B169" s="22"/>
      <c r="C169" s="22"/>
      <c r="D169" s="22"/>
      <c r="E169" s="22"/>
      <c r="F169" s="22"/>
      <c r="G169" s="22"/>
      <c r="H169" s="22"/>
      <c r="I169" s="22"/>
      <c r="J169" s="22"/>
      <c r="K169" s="22">
        <f t="shared" si="14"/>
        <v>0</v>
      </c>
      <c r="L169" s="2"/>
      <c r="Z169" s="2"/>
      <c r="AA169" s="21"/>
      <c r="AG169" s="2"/>
      <c r="AH169" s="20"/>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row>
    <row r="170" spans="1:81">
      <c r="A170" s="3" t="s">
        <v>7</v>
      </c>
      <c r="B170" s="22"/>
      <c r="C170" s="22"/>
      <c r="D170" s="22"/>
      <c r="E170" s="22"/>
      <c r="F170" s="22">
        <v>7</v>
      </c>
      <c r="G170" s="22">
        <v>1</v>
      </c>
      <c r="H170" s="22">
        <v>11</v>
      </c>
      <c r="I170" s="22"/>
      <c r="J170" s="22">
        <v>4</v>
      </c>
      <c r="K170" s="22">
        <f t="shared" si="14"/>
        <v>23</v>
      </c>
      <c r="L170" s="2"/>
      <c r="Z170" s="2"/>
      <c r="AA170" s="21"/>
      <c r="AG170" s="2"/>
      <c r="AH170" s="20"/>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row>
    <row r="171" spans="1:81">
      <c r="A171" s="19" t="s">
        <v>52</v>
      </c>
      <c r="B171" s="22"/>
      <c r="C171" s="22"/>
      <c r="D171" s="22"/>
      <c r="E171" s="22"/>
      <c r="F171" s="22"/>
      <c r="G171" s="22"/>
      <c r="H171" s="22"/>
      <c r="I171" s="22"/>
      <c r="J171" s="22"/>
      <c r="K171" s="22">
        <f t="shared" si="14"/>
        <v>0</v>
      </c>
      <c r="L171" s="2"/>
      <c r="Z171" s="2"/>
      <c r="AA171" s="21"/>
      <c r="AG171" s="2"/>
      <c r="AH171" s="20"/>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row>
    <row r="172" spans="1:81">
      <c r="A172" s="19" t="s">
        <v>53</v>
      </c>
      <c r="B172" s="22"/>
      <c r="C172" s="22"/>
      <c r="D172" s="22"/>
      <c r="E172" s="22"/>
      <c r="F172" s="22"/>
      <c r="G172" s="22"/>
      <c r="H172" s="22"/>
      <c r="I172" s="22"/>
      <c r="J172" s="22"/>
      <c r="K172" s="22">
        <f t="shared" si="14"/>
        <v>0</v>
      </c>
      <c r="L172" s="2"/>
      <c r="Z172" s="2"/>
      <c r="AA172" s="21"/>
      <c r="AG172" s="2"/>
      <c r="AH172" s="20"/>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row>
    <row r="173" spans="1:81">
      <c r="A173" s="19" t="s">
        <v>44</v>
      </c>
      <c r="B173" s="22"/>
      <c r="C173" s="22"/>
      <c r="D173" s="22"/>
      <c r="E173" s="22"/>
      <c r="F173" s="22"/>
      <c r="G173" s="22"/>
      <c r="H173" s="22"/>
      <c r="I173" s="22"/>
      <c r="J173" s="22"/>
      <c r="K173" s="22">
        <f t="shared" si="14"/>
        <v>0</v>
      </c>
      <c r="L173" s="2"/>
      <c r="Z173" s="2"/>
      <c r="AA173" s="21"/>
      <c r="AG173" s="2"/>
      <c r="AH173" s="20"/>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row>
    <row r="174" spans="1:81">
      <c r="A174" s="3" t="s">
        <v>8</v>
      </c>
      <c r="B174" s="22"/>
      <c r="C174" s="22"/>
      <c r="D174" s="22"/>
      <c r="E174" s="22"/>
      <c r="F174" s="22"/>
      <c r="G174" s="22"/>
      <c r="H174" s="22"/>
      <c r="I174" s="22"/>
      <c r="J174" s="22"/>
      <c r="K174" s="22">
        <f t="shared" si="14"/>
        <v>0</v>
      </c>
      <c r="L174" s="2"/>
      <c r="Z174" s="2"/>
      <c r="AA174" s="21"/>
      <c r="AG174" s="2"/>
      <c r="AH174" s="20"/>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row>
    <row r="175" spans="1:81">
      <c r="A175" s="3" t="s">
        <v>9</v>
      </c>
      <c r="B175" s="22"/>
      <c r="C175" s="22"/>
      <c r="D175" s="22"/>
      <c r="E175" s="22"/>
      <c r="F175" s="22"/>
      <c r="G175" s="22"/>
      <c r="H175" s="22"/>
      <c r="I175" s="22">
        <v>5</v>
      </c>
      <c r="J175" s="22"/>
      <c r="K175" s="22">
        <f t="shared" si="14"/>
        <v>5</v>
      </c>
      <c r="L175" s="2"/>
      <c r="Z175" s="2"/>
      <c r="AA175" s="21"/>
      <c r="AG175" s="2"/>
      <c r="AH175" s="20"/>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row>
    <row r="176" spans="1:81">
      <c r="A176" s="19" t="s">
        <v>46</v>
      </c>
      <c r="B176" s="22"/>
      <c r="C176" s="22"/>
      <c r="D176" s="22"/>
      <c r="E176" s="22"/>
      <c r="F176" s="22"/>
      <c r="G176" s="22"/>
      <c r="H176" s="22">
        <v>2</v>
      </c>
      <c r="I176" s="22"/>
      <c r="J176" s="22">
        <v>6</v>
      </c>
      <c r="K176" s="22">
        <f t="shared" si="14"/>
        <v>8</v>
      </c>
      <c r="L176" s="2"/>
      <c r="Z176" s="2"/>
      <c r="AA176" s="21"/>
      <c r="AG176" s="2"/>
      <c r="AH176" s="20"/>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row>
    <row r="177" spans="1:81">
      <c r="A177" s="3" t="s">
        <v>10</v>
      </c>
      <c r="B177" s="22"/>
      <c r="C177" s="22"/>
      <c r="D177" s="22"/>
      <c r="E177" s="22"/>
      <c r="F177" s="22"/>
      <c r="G177" s="22"/>
      <c r="H177" s="22"/>
      <c r="I177" s="22">
        <v>7</v>
      </c>
      <c r="J177" s="22"/>
      <c r="K177" s="22">
        <f t="shared" si="14"/>
        <v>7</v>
      </c>
      <c r="L177" s="2"/>
      <c r="Z177" s="2"/>
      <c r="AA177" s="21"/>
      <c r="AG177" s="2"/>
      <c r="AH177" s="20"/>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row>
    <row r="178" spans="1:81">
      <c r="A178" s="3" t="s">
        <v>11</v>
      </c>
      <c r="B178" s="22"/>
      <c r="C178" s="22"/>
      <c r="D178" s="22"/>
      <c r="E178" s="22"/>
      <c r="F178" s="22"/>
      <c r="G178" s="22">
        <v>59</v>
      </c>
      <c r="H178" s="22">
        <v>1510</v>
      </c>
      <c r="I178" s="22">
        <v>553</v>
      </c>
      <c r="J178" s="22">
        <v>45</v>
      </c>
      <c r="K178" s="22">
        <f t="shared" si="14"/>
        <v>2167</v>
      </c>
      <c r="L178" s="2"/>
      <c r="Z178" s="2"/>
      <c r="AA178" s="2"/>
      <c r="AG178" s="2"/>
      <c r="AH178" s="20"/>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row>
    <row r="179" spans="1:81" s="2" customFormat="1">
      <c r="A179" s="3" t="s">
        <v>12</v>
      </c>
      <c r="B179" s="22"/>
      <c r="C179" s="22"/>
      <c r="D179" s="22"/>
      <c r="E179" s="22"/>
      <c r="F179" s="22"/>
      <c r="G179" s="22"/>
      <c r="H179" s="22">
        <v>6</v>
      </c>
      <c r="I179" s="22">
        <v>6</v>
      </c>
      <c r="J179" s="22">
        <v>7</v>
      </c>
      <c r="K179" s="22">
        <f t="shared" si="14"/>
        <v>19</v>
      </c>
      <c r="M179"/>
      <c r="N179"/>
      <c r="O179"/>
      <c r="P179"/>
      <c r="Q179"/>
      <c r="R179"/>
      <c r="S179"/>
      <c r="T179"/>
      <c r="U179"/>
      <c r="V179"/>
      <c r="W179"/>
      <c r="X179"/>
      <c r="Y179"/>
      <c r="AB179"/>
      <c r="AC179"/>
      <c r="AD179"/>
      <c r="AE179"/>
      <c r="AF179"/>
      <c r="AH179" s="20"/>
    </row>
    <row r="180" spans="1:81" s="2" customFormat="1">
      <c r="A180" s="13" t="s">
        <v>33</v>
      </c>
      <c r="B180" s="22"/>
      <c r="C180" s="22"/>
      <c r="D180" s="22"/>
      <c r="E180" s="22"/>
      <c r="F180" s="22"/>
      <c r="G180" s="22"/>
      <c r="H180" s="22"/>
      <c r="I180" s="22"/>
      <c r="J180" s="22"/>
      <c r="K180" s="22">
        <f t="shared" si="14"/>
        <v>0</v>
      </c>
      <c r="M180"/>
      <c r="N180"/>
      <c r="O180"/>
      <c r="P180"/>
      <c r="Q180"/>
      <c r="R180"/>
      <c r="S180"/>
      <c r="T180"/>
      <c r="U180"/>
      <c r="V180"/>
      <c r="W180"/>
      <c r="X180"/>
      <c r="Y180"/>
      <c r="AB180"/>
      <c r="AC180"/>
      <c r="AD180"/>
      <c r="AE180"/>
      <c r="AF180"/>
      <c r="AH180" s="20"/>
    </row>
    <row r="181" spans="1:81">
      <c r="A181" s="3" t="s">
        <v>18</v>
      </c>
      <c r="B181" s="22"/>
      <c r="C181" s="22"/>
      <c r="D181" s="22"/>
      <c r="E181" s="22">
        <v>1</v>
      </c>
      <c r="F181" s="22"/>
      <c r="G181" s="22">
        <v>50</v>
      </c>
      <c r="H181" s="22">
        <v>5000</v>
      </c>
      <c r="I181" s="22">
        <v>100</v>
      </c>
      <c r="J181" s="22">
        <v>51</v>
      </c>
      <c r="K181" s="22">
        <f t="shared" si="14"/>
        <v>5202</v>
      </c>
      <c r="L181" s="2"/>
      <c r="Z181" s="2"/>
      <c r="AA181" s="2"/>
      <c r="AG181" s="2"/>
      <c r="AH181" s="20"/>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row>
    <row r="182" spans="1:81">
      <c r="A182" s="19" t="s">
        <v>48</v>
      </c>
      <c r="B182" s="22"/>
      <c r="C182" s="22"/>
      <c r="D182" s="22"/>
      <c r="E182" s="22"/>
      <c r="F182" s="22"/>
      <c r="G182" s="22"/>
      <c r="H182" s="22"/>
      <c r="I182" s="22"/>
      <c r="J182" s="22"/>
      <c r="K182" s="22">
        <f t="shared" si="14"/>
        <v>0</v>
      </c>
      <c r="Z182" s="2"/>
      <c r="AA182" s="2"/>
      <c r="AG182" s="2"/>
      <c r="AH182" s="20"/>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row>
    <row r="183" spans="1:81">
      <c r="A183" s="3" t="s">
        <v>13</v>
      </c>
      <c r="B183" s="22"/>
      <c r="C183" s="22"/>
      <c r="D183" s="22"/>
      <c r="E183" s="22"/>
      <c r="F183" s="22"/>
      <c r="G183" s="22"/>
      <c r="H183" s="22"/>
      <c r="I183" s="22"/>
      <c r="J183" s="22"/>
      <c r="K183" s="22">
        <f t="shared" si="14"/>
        <v>0</v>
      </c>
      <c r="L183" s="2"/>
      <c r="Z183" s="2"/>
      <c r="AA183" s="2"/>
      <c r="AG183" s="2"/>
      <c r="AH183" s="20"/>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row>
    <row r="184" spans="1:81" s="2" customFormat="1">
      <c r="A184" s="3" t="s">
        <v>14</v>
      </c>
      <c r="B184" s="22"/>
      <c r="C184" s="22"/>
      <c r="D184" s="22">
        <v>108</v>
      </c>
      <c r="E184" s="22">
        <v>1</v>
      </c>
      <c r="F184" s="22">
        <v>2</v>
      </c>
      <c r="G184" s="24">
        <v>78</v>
      </c>
      <c r="H184" s="24">
        <v>149</v>
      </c>
      <c r="I184" s="24">
        <v>130</v>
      </c>
      <c r="J184" s="24">
        <v>24</v>
      </c>
      <c r="K184" s="22">
        <f t="shared" si="14"/>
        <v>492</v>
      </c>
      <c r="O184"/>
      <c r="P184"/>
      <c r="Q184"/>
      <c r="R184"/>
      <c r="S184"/>
      <c r="T184"/>
      <c r="U184"/>
      <c r="V184"/>
      <c r="W184"/>
      <c r="X184"/>
      <c r="Y184"/>
      <c r="AB184"/>
      <c r="AC184"/>
      <c r="AD184"/>
      <c r="AE184"/>
      <c r="AF184"/>
      <c r="AH184" s="20"/>
    </row>
    <row r="185" spans="1:81">
      <c r="A185" s="19" t="s">
        <v>42</v>
      </c>
      <c r="B185" s="22"/>
      <c r="C185" s="22"/>
      <c r="D185" s="22"/>
      <c r="E185" s="22"/>
      <c r="F185" s="22"/>
      <c r="G185" s="22"/>
      <c r="H185" s="22"/>
      <c r="I185" s="22"/>
      <c r="J185" s="22"/>
      <c r="K185" s="22">
        <f t="shared" si="14"/>
        <v>0</v>
      </c>
      <c r="Z185" s="2"/>
      <c r="AA185" s="2"/>
      <c r="AG185" s="2"/>
      <c r="AH185" s="20"/>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row>
    <row r="186" spans="1:81">
      <c r="A186" s="19" t="s">
        <v>54</v>
      </c>
      <c r="B186" s="22"/>
      <c r="C186" s="22"/>
      <c r="D186" s="22"/>
      <c r="E186" s="22"/>
      <c r="F186" s="22"/>
      <c r="G186" s="22"/>
      <c r="H186" s="22"/>
      <c r="I186" s="22"/>
      <c r="J186" s="22"/>
      <c r="K186" s="22">
        <f t="shared" si="14"/>
        <v>0</v>
      </c>
      <c r="L186" s="2"/>
      <c r="O186" s="2"/>
      <c r="P186" s="2"/>
      <c r="Q186" s="2"/>
      <c r="R186" s="2"/>
      <c r="S186" s="2"/>
      <c r="T186" s="2"/>
      <c r="U186" s="2"/>
      <c r="V186" s="2"/>
      <c r="W186" s="2"/>
      <c r="X186" s="2"/>
      <c r="Y186" s="2"/>
      <c r="Z186" s="2"/>
      <c r="AA186" s="2"/>
      <c r="AG186" s="2"/>
      <c r="AH186" s="20"/>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row>
    <row r="187" spans="1:81">
      <c r="A187" s="19" t="s">
        <v>55</v>
      </c>
      <c r="B187" s="22"/>
      <c r="C187" s="22"/>
      <c r="D187" s="22"/>
      <c r="E187" s="22"/>
      <c r="F187" s="22"/>
      <c r="G187" s="22"/>
      <c r="H187" s="22"/>
      <c r="I187" s="22"/>
      <c r="J187" s="22"/>
      <c r="K187" s="22">
        <f t="shared" si="14"/>
        <v>0</v>
      </c>
      <c r="L187" s="2"/>
      <c r="O187" s="2"/>
      <c r="P187" s="2"/>
      <c r="Q187" s="2"/>
      <c r="R187" s="2"/>
      <c r="S187" s="2"/>
      <c r="T187" s="2"/>
      <c r="U187" s="2"/>
      <c r="V187" s="2"/>
      <c r="W187" s="2"/>
      <c r="X187" s="2"/>
      <c r="Y187" s="2"/>
      <c r="Z187" s="2"/>
      <c r="AA187" s="2"/>
      <c r="AG187" s="2"/>
      <c r="AH187" s="20"/>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row>
    <row r="188" spans="1:81">
      <c r="A188" s="3" t="s">
        <v>15</v>
      </c>
      <c r="B188" s="22"/>
      <c r="C188" s="22"/>
      <c r="D188" s="22"/>
      <c r="E188" s="22"/>
      <c r="F188" s="22"/>
      <c r="G188" s="22"/>
      <c r="H188" s="22"/>
      <c r="I188" s="22"/>
      <c r="J188" s="22"/>
      <c r="K188" s="22">
        <f t="shared" si="14"/>
        <v>0</v>
      </c>
      <c r="L188" s="2"/>
      <c r="O188" s="2"/>
      <c r="P188" s="2"/>
      <c r="Q188" s="2"/>
      <c r="R188" s="2"/>
      <c r="S188" s="2"/>
      <c r="T188" s="2"/>
      <c r="U188" s="2"/>
      <c r="V188" s="2"/>
      <c r="W188" s="2"/>
      <c r="X188" s="2"/>
      <c r="Y188" s="2"/>
      <c r="Z188" s="2"/>
      <c r="AA188" s="2"/>
      <c r="AG188" s="2"/>
      <c r="AH188" s="20"/>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row>
    <row r="189" spans="1:81">
      <c r="A189" s="19" t="s">
        <v>56</v>
      </c>
      <c r="B189" s="22"/>
      <c r="C189" s="22"/>
      <c r="D189" s="22"/>
      <c r="E189" s="22"/>
      <c r="F189" s="22"/>
      <c r="G189" s="22"/>
      <c r="H189" s="22"/>
      <c r="I189" s="22"/>
      <c r="J189" s="22"/>
      <c r="K189" s="22">
        <f t="shared" si="14"/>
        <v>0</v>
      </c>
      <c r="L189" s="2"/>
      <c r="O189" s="2"/>
      <c r="P189" s="2"/>
      <c r="Q189" s="2"/>
      <c r="R189" s="2"/>
      <c r="S189" s="2"/>
      <c r="T189" s="2"/>
      <c r="U189" s="2"/>
      <c r="V189" s="2"/>
      <c r="W189" s="2"/>
      <c r="X189" s="2"/>
      <c r="Y189" s="2"/>
      <c r="Z189" s="2"/>
      <c r="AA189" s="2"/>
      <c r="AG189" s="2"/>
      <c r="AH189" s="20"/>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row>
    <row r="190" spans="1:81">
      <c r="A190" s="19" t="s">
        <v>49</v>
      </c>
      <c r="B190" s="22"/>
      <c r="C190" s="22"/>
      <c r="D190" s="22"/>
      <c r="E190" s="22"/>
      <c r="F190" s="22"/>
      <c r="G190" s="22">
        <v>1</v>
      </c>
      <c r="H190" s="22">
        <v>4</v>
      </c>
      <c r="I190" s="22">
        <v>23</v>
      </c>
      <c r="J190" s="22"/>
      <c r="K190" s="22">
        <f t="shared" si="14"/>
        <v>28</v>
      </c>
      <c r="L190" s="2"/>
      <c r="O190" s="2"/>
      <c r="P190" s="2"/>
      <c r="Q190" s="2"/>
      <c r="R190" s="2"/>
      <c r="S190" s="2"/>
      <c r="T190" s="2"/>
      <c r="U190" s="2"/>
      <c r="V190" s="2"/>
      <c r="W190" s="2"/>
      <c r="X190" s="2"/>
      <c r="Y190" s="2"/>
      <c r="Z190" s="2"/>
      <c r="AA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row>
    <row r="191" spans="1:81">
      <c r="A191" s="3" t="s">
        <v>16</v>
      </c>
      <c r="B191" s="22"/>
      <c r="C191" s="22"/>
      <c r="D191" s="22"/>
      <c r="E191" s="22"/>
      <c r="F191" s="22"/>
      <c r="G191" s="22"/>
      <c r="H191" s="22"/>
      <c r="I191" s="22"/>
      <c r="J191" s="22"/>
      <c r="K191" s="22">
        <f t="shared" si="14"/>
        <v>0</v>
      </c>
      <c r="L191" s="2"/>
      <c r="Z191" s="2"/>
      <c r="AA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row>
    <row r="192" spans="1:81">
      <c r="A192" s="19" t="s">
        <v>57</v>
      </c>
      <c r="B192" s="22"/>
      <c r="C192" s="22"/>
      <c r="D192" s="22"/>
      <c r="E192" s="22"/>
      <c r="F192" s="22"/>
      <c r="G192" s="22"/>
      <c r="H192" s="22"/>
      <c r="I192" s="22"/>
      <c r="J192" s="22"/>
      <c r="K192" s="22">
        <f t="shared" si="14"/>
        <v>0</v>
      </c>
      <c r="L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row>
    <row r="193" spans="1:81">
      <c r="A193" s="3" t="s">
        <v>17</v>
      </c>
      <c r="B193" s="22"/>
      <c r="C193" s="22"/>
      <c r="D193" s="22"/>
      <c r="E193" s="22"/>
      <c r="F193" s="22"/>
      <c r="G193" s="22"/>
      <c r="H193" s="22"/>
      <c r="I193" s="22"/>
      <c r="J193" s="22"/>
      <c r="K193" s="22">
        <f t="shared" si="14"/>
        <v>0</v>
      </c>
      <c r="L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row>
    <row r="194" spans="1:81">
      <c r="A194" s="131" t="s">
        <v>222</v>
      </c>
      <c r="B194" s="22"/>
      <c r="C194" s="22"/>
      <c r="D194" s="22"/>
      <c r="E194" s="22"/>
      <c r="F194" s="22"/>
      <c r="G194" s="22"/>
      <c r="H194" s="22"/>
      <c r="I194" s="22">
        <v>2</v>
      </c>
      <c r="J194" s="22">
        <v>3</v>
      </c>
      <c r="K194" s="22">
        <f t="shared" si="14"/>
        <v>5</v>
      </c>
      <c r="L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row>
    <row r="195" spans="1:81">
      <c r="A195" s="11" t="s">
        <v>24</v>
      </c>
      <c r="B195" s="22">
        <f>SUM(B160:B194)</f>
        <v>0</v>
      </c>
      <c r="C195" s="22">
        <f t="shared" ref="C195:J195" si="15">SUM(C160:C194)</f>
        <v>1</v>
      </c>
      <c r="D195" s="22">
        <f t="shared" si="15"/>
        <v>129</v>
      </c>
      <c r="E195" s="22">
        <f t="shared" si="15"/>
        <v>26</v>
      </c>
      <c r="F195" s="22">
        <f t="shared" si="15"/>
        <v>33</v>
      </c>
      <c r="G195" s="22">
        <f>SUM(G160:G194)</f>
        <v>288</v>
      </c>
      <c r="H195" s="22">
        <f t="shared" si="15"/>
        <v>6730</v>
      </c>
      <c r="I195" s="22">
        <f t="shared" si="15"/>
        <v>850</v>
      </c>
      <c r="J195" s="22">
        <f t="shared" si="15"/>
        <v>177</v>
      </c>
      <c r="K195" s="22">
        <f>SUM(K160:K194)</f>
        <v>8234</v>
      </c>
      <c r="L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row>
    <row r="196" spans="1:81">
      <c r="A196" s="2"/>
      <c r="B196" s="2"/>
      <c r="C196" s="2"/>
      <c r="D196" s="2"/>
      <c r="E196" s="2"/>
      <c r="F196" s="2"/>
      <c r="G196" s="2"/>
      <c r="H196" s="2"/>
      <c r="I196" s="2"/>
      <c r="J196" s="2"/>
      <c r="K196" s="2"/>
      <c r="L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row>
    <row r="197" spans="1:81">
      <c r="A197" s="2"/>
      <c r="B197" s="2"/>
      <c r="C197" s="2"/>
      <c r="D197" s="2"/>
      <c r="E197" s="2"/>
      <c r="F197" s="2"/>
      <c r="G197" s="2"/>
      <c r="H197" s="2"/>
      <c r="I197" s="2"/>
      <c r="J197" s="2"/>
      <c r="K197" s="2"/>
      <c r="L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row>
    <row r="198" spans="1:81">
      <c r="A198" s="1" t="s">
        <v>163</v>
      </c>
      <c r="L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row>
    <row r="199" spans="1:81">
      <c r="A199" s="1" t="s">
        <v>26</v>
      </c>
      <c r="C199" s="2"/>
      <c r="D199" s="2"/>
      <c r="E199" s="2"/>
      <c r="F199" s="2"/>
      <c r="G199" s="2"/>
      <c r="H199" s="2"/>
      <c r="I199" s="2"/>
      <c r="J199" s="2"/>
      <c r="K199" s="2"/>
      <c r="L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row>
    <row r="200" spans="1:81">
      <c r="A200" s="2" t="s">
        <v>32</v>
      </c>
      <c r="B200" s="2"/>
      <c r="C200" s="2"/>
      <c r="D200" s="2"/>
      <c r="E200" s="2"/>
      <c r="F200" s="2"/>
      <c r="G200" s="2"/>
      <c r="H200" s="2"/>
      <c r="I200" s="2"/>
      <c r="J200" s="2"/>
      <c r="K200" s="2"/>
      <c r="L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row>
    <row r="201" spans="1:81">
      <c r="A201" s="2"/>
      <c r="B201" s="1" t="s">
        <v>20</v>
      </c>
      <c r="C201" s="2"/>
      <c r="D201" s="2"/>
      <c r="E201" s="1"/>
      <c r="F201" s="1" t="s">
        <v>21</v>
      </c>
      <c r="G201" s="2"/>
      <c r="H201" s="2"/>
      <c r="I201" s="2"/>
      <c r="J201" s="2"/>
      <c r="K201" s="2"/>
      <c r="L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row>
    <row r="202" spans="1:81">
      <c r="A202" s="34" t="s">
        <v>19</v>
      </c>
      <c r="B202" s="5">
        <v>13</v>
      </c>
      <c r="C202" s="5">
        <v>18</v>
      </c>
      <c r="D202" s="5">
        <v>23</v>
      </c>
      <c r="E202" s="5">
        <v>28</v>
      </c>
      <c r="F202" s="5">
        <v>3</v>
      </c>
      <c r="G202" s="5">
        <v>8</v>
      </c>
      <c r="H202" s="5">
        <v>13</v>
      </c>
      <c r="I202" s="5">
        <v>18</v>
      </c>
      <c r="J202" s="5">
        <v>23</v>
      </c>
      <c r="K202" s="7" t="s">
        <v>24</v>
      </c>
      <c r="L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row>
    <row r="203" spans="1:81">
      <c r="A203" s="3" t="s">
        <v>1</v>
      </c>
      <c r="B203" s="22"/>
      <c r="C203" s="22"/>
      <c r="D203" s="22"/>
      <c r="E203" s="22"/>
      <c r="F203" s="22"/>
      <c r="G203" s="22"/>
      <c r="H203" s="22"/>
      <c r="I203" s="22"/>
      <c r="J203" s="22">
        <v>5</v>
      </c>
      <c r="K203" s="22">
        <f t="shared" ref="K203:K237" si="16">SUM(B203:J203)</f>
        <v>5</v>
      </c>
      <c r="L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row>
    <row r="204" spans="1:81">
      <c r="A204" s="19" t="s">
        <v>51</v>
      </c>
      <c r="B204" s="22"/>
      <c r="C204" s="22"/>
      <c r="D204" s="22"/>
      <c r="E204" s="22"/>
      <c r="F204" s="22"/>
      <c r="G204" s="22"/>
      <c r="H204" s="22"/>
      <c r="I204" s="22"/>
      <c r="J204" s="22"/>
      <c r="K204" s="22">
        <f t="shared" si="16"/>
        <v>0</v>
      </c>
      <c r="L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row>
    <row r="205" spans="1:81">
      <c r="A205" s="19" t="s">
        <v>47</v>
      </c>
      <c r="B205" s="22"/>
      <c r="C205" s="22"/>
      <c r="D205" s="22"/>
      <c r="E205" s="22"/>
      <c r="F205" s="22"/>
      <c r="G205" s="22"/>
      <c r="H205" s="22"/>
      <c r="I205" s="22"/>
      <c r="J205" s="22"/>
      <c r="K205" s="22">
        <f t="shared" si="16"/>
        <v>0</v>
      </c>
      <c r="L205" s="2"/>
      <c r="AB205" s="2"/>
      <c r="AC205" s="2"/>
      <c r="AD205" s="2"/>
      <c r="AE205" s="2"/>
      <c r="AF205" s="2"/>
      <c r="AG205" s="2"/>
      <c r="AH205" s="2"/>
      <c r="AI205" s="2"/>
      <c r="AJ205" s="2"/>
      <c r="AK205" s="2"/>
      <c r="AL205" s="2"/>
    </row>
    <row r="206" spans="1:81">
      <c r="A206" s="19" t="s">
        <v>43</v>
      </c>
      <c r="B206" s="22"/>
      <c r="C206" s="22"/>
      <c r="D206" s="22"/>
      <c r="E206" s="22"/>
      <c r="F206" s="22"/>
      <c r="G206" s="22"/>
      <c r="H206" s="22"/>
      <c r="I206" s="22"/>
      <c r="J206" s="22"/>
      <c r="K206" s="22">
        <f t="shared" si="16"/>
        <v>0</v>
      </c>
      <c r="L206" s="2"/>
      <c r="AB206" s="2"/>
      <c r="AC206" s="2"/>
      <c r="AD206" s="2"/>
      <c r="AE206" s="2"/>
      <c r="AF206" s="2"/>
      <c r="AG206" s="2"/>
      <c r="AH206" s="2"/>
      <c r="AI206" s="2"/>
      <c r="AJ206" s="2"/>
      <c r="AK206" s="2"/>
      <c r="AL206" s="2"/>
    </row>
    <row r="207" spans="1:81">
      <c r="A207" s="3" t="s">
        <v>2</v>
      </c>
      <c r="B207" s="22"/>
      <c r="C207" s="22"/>
      <c r="D207" s="22"/>
      <c r="E207" s="22"/>
      <c r="F207" s="22"/>
      <c r="G207" s="22"/>
      <c r="H207" s="22"/>
      <c r="I207" s="22"/>
      <c r="J207" s="22"/>
      <c r="K207" s="22">
        <f t="shared" si="16"/>
        <v>0</v>
      </c>
      <c r="L207" s="2"/>
      <c r="AB207" s="2"/>
      <c r="AC207" s="2"/>
      <c r="AD207" s="2"/>
      <c r="AE207" s="2"/>
      <c r="AF207" s="2"/>
      <c r="AG207" s="2"/>
      <c r="AH207" s="2"/>
      <c r="AI207" s="2"/>
      <c r="AJ207" s="2"/>
      <c r="AK207" s="2"/>
      <c r="AL207" s="2"/>
    </row>
    <row r="208" spans="1:81">
      <c r="A208" s="19" t="s">
        <v>45</v>
      </c>
      <c r="B208" s="22"/>
      <c r="C208" s="22"/>
      <c r="D208" s="22"/>
      <c r="E208" s="22"/>
      <c r="F208" s="22"/>
      <c r="G208" s="22"/>
      <c r="H208" s="22"/>
      <c r="I208" s="22"/>
      <c r="J208" s="22"/>
      <c r="K208" s="22">
        <f t="shared" si="16"/>
        <v>0</v>
      </c>
      <c r="L208" s="2"/>
      <c r="AB208" s="2"/>
      <c r="AC208" s="2"/>
      <c r="AD208" s="2"/>
      <c r="AE208" s="2"/>
      <c r="AF208" s="2"/>
      <c r="AG208" s="2"/>
      <c r="AH208" s="2"/>
      <c r="AI208" s="2"/>
      <c r="AJ208" s="2"/>
      <c r="AK208" s="2"/>
      <c r="AL208" s="2"/>
    </row>
    <row r="209" spans="1:38">
      <c r="A209" s="3" t="s">
        <v>3</v>
      </c>
      <c r="B209" s="22"/>
      <c r="C209" s="22"/>
      <c r="D209" s="22"/>
      <c r="E209" s="22"/>
      <c r="F209" s="22"/>
      <c r="G209" s="22"/>
      <c r="H209" s="22"/>
      <c r="I209" s="22"/>
      <c r="J209" s="22"/>
      <c r="K209" s="22">
        <f t="shared" si="16"/>
        <v>0</v>
      </c>
      <c r="L209" s="2"/>
      <c r="AB209" s="2"/>
      <c r="AC209" s="2"/>
      <c r="AD209" s="2"/>
      <c r="AE209" s="2"/>
      <c r="AF209" s="2"/>
      <c r="AG209" s="2"/>
      <c r="AH209" s="2"/>
      <c r="AI209" s="2"/>
      <c r="AJ209" s="2"/>
      <c r="AK209" s="2"/>
      <c r="AL209" s="2"/>
    </row>
    <row r="210" spans="1:38" s="2" customFormat="1">
      <c r="A210" s="3" t="s">
        <v>4</v>
      </c>
      <c r="B210" s="22"/>
      <c r="C210" s="22"/>
      <c r="D210" s="22"/>
      <c r="E210" s="22"/>
      <c r="F210" s="22"/>
      <c r="G210" s="22"/>
      <c r="H210" s="22"/>
      <c r="I210" s="22"/>
      <c r="J210" s="22"/>
      <c r="K210" s="22">
        <f t="shared" si="16"/>
        <v>0</v>
      </c>
      <c r="O210"/>
      <c r="P210"/>
      <c r="Q210"/>
      <c r="R210"/>
      <c r="S210"/>
      <c r="T210"/>
      <c r="U210"/>
      <c r="V210"/>
      <c r="W210"/>
      <c r="X210"/>
      <c r="Y210"/>
      <c r="Z210"/>
      <c r="AA210"/>
    </row>
    <row r="211" spans="1:38">
      <c r="A211" s="3" t="s">
        <v>5</v>
      </c>
      <c r="B211" s="22"/>
      <c r="C211" s="22"/>
      <c r="D211" s="22"/>
      <c r="E211" s="22"/>
      <c r="F211" s="22"/>
      <c r="G211" s="22"/>
      <c r="H211" s="22"/>
      <c r="I211" s="22"/>
      <c r="J211" s="22"/>
      <c r="K211" s="22">
        <f t="shared" si="16"/>
        <v>0</v>
      </c>
      <c r="L211" s="2"/>
      <c r="AB211" s="2"/>
      <c r="AC211" s="2"/>
      <c r="AD211" s="2"/>
      <c r="AE211" s="2"/>
      <c r="AF211" s="2"/>
      <c r="AG211" s="2"/>
      <c r="AH211" s="2"/>
      <c r="AI211" s="2"/>
      <c r="AJ211" s="2"/>
      <c r="AK211" s="2"/>
      <c r="AL211" s="2"/>
    </row>
    <row r="212" spans="1:38">
      <c r="A212" s="3" t="s">
        <v>6</v>
      </c>
      <c r="B212" s="22"/>
      <c r="C212" s="22"/>
      <c r="D212" s="22"/>
      <c r="E212" s="22"/>
      <c r="F212" s="22"/>
      <c r="G212" s="22"/>
      <c r="H212" s="22"/>
      <c r="I212" s="22"/>
      <c r="J212" s="22"/>
      <c r="K212" s="22">
        <f t="shared" si="16"/>
        <v>0</v>
      </c>
      <c r="L212" s="2"/>
      <c r="AB212" s="2"/>
      <c r="AC212" s="2"/>
      <c r="AD212" s="2"/>
      <c r="AE212" s="2"/>
      <c r="AF212" s="2"/>
      <c r="AG212" s="2"/>
      <c r="AH212" s="2"/>
      <c r="AI212" s="2"/>
      <c r="AJ212" s="2"/>
      <c r="AK212" s="2"/>
      <c r="AL212" s="2"/>
    </row>
    <row r="213" spans="1:38">
      <c r="A213" s="3" t="s">
        <v>7</v>
      </c>
      <c r="B213" s="22"/>
      <c r="C213" s="22"/>
      <c r="D213" s="22"/>
      <c r="E213" s="22"/>
      <c r="F213" s="22"/>
      <c r="G213" s="22"/>
      <c r="H213" s="22"/>
      <c r="I213" s="22"/>
      <c r="J213" s="22">
        <v>15</v>
      </c>
      <c r="K213" s="22">
        <f t="shared" si="16"/>
        <v>15</v>
      </c>
      <c r="L213" s="2"/>
    </row>
    <row r="214" spans="1:38">
      <c r="A214" s="19" t="s">
        <v>52</v>
      </c>
      <c r="B214" s="22"/>
      <c r="C214" s="22"/>
      <c r="D214" s="22"/>
      <c r="E214" s="22"/>
      <c r="F214" s="22"/>
      <c r="G214" s="22"/>
      <c r="H214" s="22"/>
      <c r="I214" s="22"/>
      <c r="J214" s="22"/>
      <c r="K214" s="22">
        <f t="shared" si="16"/>
        <v>0</v>
      </c>
      <c r="L214" s="2"/>
    </row>
    <row r="215" spans="1:38">
      <c r="A215" s="19" t="s">
        <v>53</v>
      </c>
      <c r="B215" s="22"/>
      <c r="C215" s="22"/>
      <c r="D215" s="22"/>
      <c r="E215" s="22"/>
      <c r="F215" s="22"/>
      <c r="G215" s="22"/>
      <c r="H215" s="22"/>
      <c r="I215" s="22"/>
      <c r="J215" s="22"/>
      <c r="K215" s="22">
        <f t="shared" si="16"/>
        <v>0</v>
      </c>
      <c r="L215" s="2"/>
    </row>
    <row r="216" spans="1:38">
      <c r="A216" s="19" t="s">
        <v>44</v>
      </c>
      <c r="B216" s="22"/>
      <c r="C216" s="22"/>
      <c r="D216" s="22"/>
      <c r="E216" s="22"/>
      <c r="F216" s="22"/>
      <c r="G216" s="22"/>
      <c r="H216" s="22"/>
      <c r="I216" s="22"/>
      <c r="J216" s="22"/>
      <c r="K216" s="22">
        <f t="shared" si="16"/>
        <v>0</v>
      </c>
      <c r="L216" s="2"/>
    </row>
    <row r="217" spans="1:38">
      <c r="A217" s="3" t="s">
        <v>8</v>
      </c>
      <c r="B217" s="22"/>
      <c r="C217" s="22"/>
      <c r="D217" s="22"/>
      <c r="E217" s="22"/>
      <c r="F217" s="22"/>
      <c r="G217" s="22">
        <v>1</v>
      </c>
      <c r="H217" s="22">
        <v>24</v>
      </c>
      <c r="I217" s="22">
        <v>36</v>
      </c>
      <c r="J217" s="22"/>
      <c r="K217" s="22">
        <f t="shared" si="16"/>
        <v>61</v>
      </c>
      <c r="L217" s="2"/>
      <c r="O217" s="2"/>
      <c r="P217" s="2"/>
      <c r="Q217" s="2"/>
      <c r="R217" s="2"/>
      <c r="S217" s="2"/>
      <c r="T217" s="2"/>
      <c r="U217" s="2"/>
      <c r="V217" s="2"/>
      <c r="W217" s="2"/>
      <c r="X217" s="2"/>
      <c r="Y217" s="2"/>
      <c r="Z217" s="2"/>
      <c r="AA217" s="2"/>
    </row>
    <row r="218" spans="1:38">
      <c r="A218" s="3" t="s">
        <v>9</v>
      </c>
      <c r="B218" s="22"/>
      <c r="C218" s="22"/>
      <c r="D218" s="22"/>
      <c r="E218" s="22"/>
      <c r="F218" s="22"/>
      <c r="G218" s="22"/>
      <c r="H218" s="22">
        <v>75</v>
      </c>
      <c r="I218" s="22">
        <v>200</v>
      </c>
      <c r="J218" s="22"/>
      <c r="K218" s="22">
        <f t="shared" si="16"/>
        <v>275</v>
      </c>
      <c r="L218" s="2"/>
      <c r="AB218" s="2"/>
      <c r="AC218" s="2"/>
      <c r="AD218" s="2"/>
      <c r="AE218" s="2"/>
      <c r="AF218" s="2"/>
      <c r="AG218" s="2"/>
      <c r="AH218" s="2"/>
      <c r="AI218" s="2"/>
      <c r="AJ218" s="2"/>
      <c r="AK218" s="2"/>
      <c r="AL218" s="2"/>
    </row>
    <row r="219" spans="1:38">
      <c r="A219" s="19" t="s">
        <v>46</v>
      </c>
      <c r="B219" s="22"/>
      <c r="C219" s="22"/>
      <c r="D219" s="22"/>
      <c r="E219" s="22"/>
      <c r="F219" s="22"/>
      <c r="G219" s="22"/>
      <c r="H219" s="22"/>
      <c r="I219" s="22"/>
      <c r="J219" s="22"/>
      <c r="K219" s="22">
        <f t="shared" si="16"/>
        <v>0</v>
      </c>
      <c r="L219" s="2"/>
    </row>
    <row r="220" spans="1:38">
      <c r="A220" s="3" t="s">
        <v>10</v>
      </c>
      <c r="B220" s="22"/>
      <c r="C220" s="22"/>
      <c r="D220" s="22"/>
      <c r="E220" s="22"/>
      <c r="F220" s="22"/>
      <c r="G220" s="22"/>
      <c r="H220" s="22"/>
      <c r="I220" s="22">
        <v>1</v>
      </c>
      <c r="J220" s="22"/>
      <c r="K220" s="22">
        <f t="shared" si="16"/>
        <v>1</v>
      </c>
      <c r="L220" s="2"/>
    </row>
    <row r="221" spans="1:38">
      <c r="A221" s="3" t="s">
        <v>11</v>
      </c>
      <c r="B221" s="22"/>
      <c r="C221" s="22"/>
      <c r="D221" s="22"/>
      <c r="E221" s="22"/>
      <c r="F221" s="22"/>
      <c r="G221" s="22"/>
      <c r="H221" s="22">
        <v>6</v>
      </c>
      <c r="I221" s="22">
        <v>1</v>
      </c>
      <c r="J221" s="22"/>
      <c r="K221" s="22">
        <f t="shared" si="16"/>
        <v>7</v>
      </c>
      <c r="L221" s="2"/>
    </row>
    <row r="222" spans="1:38">
      <c r="A222" s="3" t="s">
        <v>12</v>
      </c>
      <c r="B222" s="22"/>
      <c r="C222" s="22"/>
      <c r="D222" s="22"/>
      <c r="E222" s="22"/>
      <c r="F222" s="22"/>
      <c r="G222" s="22"/>
      <c r="H222" s="22"/>
      <c r="I222" s="22">
        <v>1</v>
      </c>
      <c r="J222" s="22"/>
      <c r="K222" s="22">
        <f t="shared" si="16"/>
        <v>1</v>
      </c>
      <c r="L222" s="2"/>
    </row>
    <row r="223" spans="1:38">
      <c r="A223" s="13" t="s">
        <v>33</v>
      </c>
      <c r="B223" s="22"/>
      <c r="C223" s="22"/>
      <c r="D223" s="22"/>
      <c r="E223" s="22"/>
      <c r="F223" s="22"/>
      <c r="G223" s="22"/>
      <c r="H223" s="22"/>
      <c r="I223" s="22"/>
      <c r="J223" s="22"/>
      <c r="K223" s="22">
        <f t="shared" si="16"/>
        <v>0</v>
      </c>
      <c r="L223" s="2"/>
    </row>
    <row r="224" spans="1:38" s="2" customFormat="1">
      <c r="A224" s="3" t="s">
        <v>18</v>
      </c>
      <c r="B224" s="22"/>
      <c r="C224" s="22"/>
      <c r="D224" s="22"/>
      <c r="E224" s="22"/>
      <c r="F224" s="22"/>
      <c r="G224" s="22"/>
      <c r="H224" s="22">
        <v>50</v>
      </c>
      <c r="I224" s="22">
        <v>20</v>
      </c>
      <c r="J224" s="22"/>
      <c r="K224" s="22">
        <f t="shared" si="16"/>
        <v>70</v>
      </c>
      <c r="O224"/>
      <c r="P224"/>
      <c r="Q224"/>
      <c r="R224"/>
      <c r="S224"/>
      <c r="T224"/>
      <c r="U224"/>
      <c r="V224"/>
      <c r="W224"/>
      <c r="X224"/>
      <c r="Y224"/>
      <c r="Z224"/>
      <c r="AA224"/>
      <c r="AB224"/>
      <c r="AC224"/>
      <c r="AD224"/>
      <c r="AE224"/>
      <c r="AF224"/>
      <c r="AG224"/>
      <c r="AH224"/>
      <c r="AI224"/>
      <c r="AJ224"/>
      <c r="AK224"/>
      <c r="AL224"/>
    </row>
    <row r="225" spans="1:38">
      <c r="A225" s="19" t="s">
        <v>48</v>
      </c>
      <c r="B225" s="22"/>
      <c r="C225" s="22"/>
      <c r="D225" s="22"/>
      <c r="E225" s="22"/>
      <c r="F225" s="22"/>
      <c r="G225" s="22"/>
      <c r="H225" s="22"/>
      <c r="I225" s="22"/>
      <c r="J225" s="22"/>
      <c r="K225" s="22">
        <f t="shared" si="16"/>
        <v>0</v>
      </c>
    </row>
    <row r="226" spans="1:38">
      <c r="A226" s="3" t="s">
        <v>13</v>
      </c>
      <c r="B226" s="22"/>
      <c r="C226" s="22"/>
      <c r="D226" s="22"/>
      <c r="E226" s="22"/>
      <c r="F226" s="22"/>
      <c r="G226" s="22"/>
      <c r="H226" s="22"/>
      <c r="I226" s="22"/>
      <c r="J226" s="22"/>
      <c r="K226" s="22">
        <f t="shared" si="16"/>
        <v>0</v>
      </c>
      <c r="L226" s="2"/>
    </row>
    <row r="227" spans="1:38">
      <c r="A227" s="3" t="s">
        <v>14</v>
      </c>
      <c r="B227" s="22"/>
      <c r="C227" s="22"/>
      <c r="D227" s="22"/>
      <c r="E227" s="22"/>
      <c r="F227" s="22"/>
      <c r="G227" s="22"/>
      <c r="H227" s="22"/>
      <c r="I227" s="22"/>
      <c r="J227" s="22"/>
      <c r="K227" s="22">
        <f t="shared" si="16"/>
        <v>0</v>
      </c>
      <c r="L227" s="2"/>
    </row>
    <row r="228" spans="1:38">
      <c r="A228" s="19" t="s">
        <v>42</v>
      </c>
      <c r="B228" s="22"/>
      <c r="C228" s="22">
        <v>2</v>
      </c>
      <c r="D228" s="22"/>
      <c r="E228" s="22"/>
      <c r="F228" s="22"/>
      <c r="G228" s="22"/>
      <c r="H228" s="22"/>
      <c r="I228" s="22"/>
      <c r="J228" s="22"/>
      <c r="K228" s="22">
        <f t="shared" si="16"/>
        <v>2</v>
      </c>
    </row>
    <row r="229" spans="1:38">
      <c r="A229" s="19" t="s">
        <v>54</v>
      </c>
      <c r="B229" s="22"/>
      <c r="C229" s="22"/>
      <c r="D229" s="22"/>
      <c r="E229" s="22"/>
      <c r="F229" s="22"/>
      <c r="G229" s="22"/>
      <c r="H229" s="22"/>
      <c r="I229" s="22"/>
      <c r="J229" s="22"/>
      <c r="K229" s="22">
        <f t="shared" si="16"/>
        <v>0</v>
      </c>
      <c r="L229" s="2"/>
    </row>
    <row r="230" spans="1:38">
      <c r="A230" s="19" t="s">
        <v>55</v>
      </c>
      <c r="B230" s="22"/>
      <c r="C230" s="22"/>
      <c r="D230" s="22"/>
      <c r="E230" s="22"/>
      <c r="F230" s="22"/>
      <c r="G230" s="22"/>
      <c r="H230" s="22"/>
      <c r="I230" s="22"/>
      <c r="J230" s="22"/>
      <c r="K230" s="22">
        <f t="shared" si="16"/>
        <v>0</v>
      </c>
      <c r="L230" s="2"/>
    </row>
    <row r="231" spans="1:38">
      <c r="A231" s="3" t="s">
        <v>15</v>
      </c>
      <c r="B231" s="22"/>
      <c r="C231" s="22"/>
      <c r="D231" s="22"/>
      <c r="E231" s="22"/>
      <c r="F231" s="22"/>
      <c r="G231" s="22"/>
      <c r="H231" s="22"/>
      <c r="I231" s="22"/>
      <c r="J231" s="22"/>
      <c r="K231" s="22">
        <f t="shared" si="16"/>
        <v>0</v>
      </c>
      <c r="L231" s="2"/>
    </row>
    <row r="232" spans="1:38">
      <c r="A232" s="19" t="s">
        <v>56</v>
      </c>
      <c r="B232" s="22"/>
      <c r="C232" s="22"/>
      <c r="D232" s="22"/>
      <c r="E232" s="22"/>
      <c r="F232" s="22"/>
      <c r="G232" s="22"/>
      <c r="H232" s="22"/>
      <c r="I232" s="22"/>
      <c r="J232" s="22"/>
      <c r="K232" s="22">
        <f t="shared" si="16"/>
        <v>0</v>
      </c>
      <c r="L232" s="2"/>
      <c r="AB232" s="2"/>
      <c r="AC232" s="2"/>
      <c r="AD232" s="2"/>
      <c r="AE232" s="2"/>
      <c r="AF232" s="2"/>
      <c r="AG232" s="2"/>
      <c r="AH232" s="2"/>
      <c r="AI232" s="2"/>
      <c r="AJ232" s="2"/>
      <c r="AK232" s="2"/>
      <c r="AL232" s="2"/>
    </row>
    <row r="233" spans="1:38">
      <c r="A233" s="19" t="s">
        <v>49</v>
      </c>
      <c r="B233" s="22"/>
      <c r="C233" s="22"/>
      <c r="D233" s="22"/>
      <c r="E233" s="22"/>
      <c r="F233" s="22"/>
      <c r="G233" s="22"/>
      <c r="H233" s="22"/>
      <c r="I233" s="22"/>
      <c r="J233" s="22"/>
      <c r="K233" s="22">
        <f t="shared" si="16"/>
        <v>0</v>
      </c>
      <c r="L233" s="2"/>
    </row>
    <row r="234" spans="1:38">
      <c r="A234" s="3" t="s">
        <v>16</v>
      </c>
      <c r="B234" s="22"/>
      <c r="C234" s="22"/>
      <c r="D234" s="22"/>
      <c r="E234" s="22"/>
      <c r="F234" s="22"/>
      <c r="G234" s="22"/>
      <c r="H234" s="22"/>
      <c r="I234" s="22"/>
      <c r="J234" s="22"/>
      <c r="K234" s="22">
        <f t="shared" si="16"/>
        <v>0</v>
      </c>
      <c r="L234" s="2"/>
    </row>
    <row r="235" spans="1:38">
      <c r="A235" s="19" t="s">
        <v>57</v>
      </c>
      <c r="B235" s="22"/>
      <c r="C235" s="22"/>
      <c r="D235" s="22"/>
      <c r="E235" s="22"/>
      <c r="F235" s="22"/>
      <c r="G235" s="22"/>
      <c r="H235" s="22"/>
      <c r="I235" s="22"/>
      <c r="J235" s="22"/>
      <c r="K235" s="22">
        <f t="shared" si="16"/>
        <v>0</v>
      </c>
      <c r="L235" s="2"/>
    </row>
    <row r="236" spans="1:38">
      <c r="A236" s="3" t="s">
        <v>17</v>
      </c>
      <c r="B236" s="22"/>
      <c r="C236" s="22"/>
      <c r="D236" s="22"/>
      <c r="E236" s="22"/>
      <c r="F236" s="22"/>
      <c r="G236" s="22"/>
      <c r="H236" s="22"/>
      <c r="I236" s="22"/>
      <c r="J236" s="22"/>
      <c r="K236" s="22">
        <f t="shared" si="16"/>
        <v>0</v>
      </c>
      <c r="L236" s="2"/>
    </row>
    <row r="237" spans="1:38">
      <c r="A237" s="131" t="s">
        <v>222</v>
      </c>
      <c r="B237" s="22"/>
      <c r="C237" s="22"/>
      <c r="D237" s="22"/>
      <c r="E237" s="22"/>
      <c r="F237" s="22"/>
      <c r="G237" s="22"/>
      <c r="H237" s="22"/>
      <c r="I237" s="22"/>
      <c r="J237" s="22"/>
      <c r="K237" s="22">
        <f t="shared" si="16"/>
        <v>0</v>
      </c>
      <c r="L237" s="2"/>
    </row>
    <row r="238" spans="1:38">
      <c r="A238" s="11" t="s">
        <v>24</v>
      </c>
      <c r="B238" s="22">
        <f t="shared" ref="B238:J238" si="17">SUM(B203:B237)</f>
        <v>0</v>
      </c>
      <c r="C238" s="22">
        <f t="shared" si="17"/>
        <v>2</v>
      </c>
      <c r="D238" s="22">
        <f t="shared" si="17"/>
        <v>0</v>
      </c>
      <c r="E238" s="22">
        <f t="shared" si="17"/>
        <v>0</v>
      </c>
      <c r="F238" s="22">
        <f t="shared" si="17"/>
        <v>0</v>
      </c>
      <c r="G238" s="22">
        <f t="shared" si="17"/>
        <v>1</v>
      </c>
      <c r="H238" s="22">
        <f t="shared" si="17"/>
        <v>155</v>
      </c>
      <c r="I238" s="22">
        <f t="shared" si="17"/>
        <v>259</v>
      </c>
      <c r="J238" s="22">
        <f t="shared" si="17"/>
        <v>20</v>
      </c>
      <c r="K238" s="22">
        <f>SUM(K203:K237)</f>
        <v>437</v>
      </c>
      <c r="L238" s="2"/>
    </row>
    <row r="239" spans="1:38">
      <c r="A239" s="2"/>
      <c r="B239" s="2"/>
      <c r="C239" s="2"/>
      <c r="D239" s="2"/>
      <c r="E239" s="2"/>
      <c r="F239" s="2"/>
      <c r="G239" s="2"/>
      <c r="H239" s="2"/>
      <c r="I239" s="2"/>
      <c r="J239" s="2"/>
      <c r="K239" s="2"/>
      <c r="L239" s="2"/>
    </row>
    <row r="240" spans="1:38">
      <c r="A240" s="2"/>
      <c r="C240" s="2"/>
      <c r="D240" s="2"/>
      <c r="E240" s="2"/>
      <c r="F240" s="2"/>
      <c r="G240" s="2"/>
      <c r="H240" s="2"/>
      <c r="I240" s="2"/>
      <c r="J240" s="2"/>
      <c r="K240" s="2"/>
      <c r="L240" s="2"/>
    </row>
    <row r="241" spans="1:38">
      <c r="A241" s="1" t="s">
        <v>163</v>
      </c>
      <c r="L241" s="2"/>
    </row>
    <row r="242" spans="1:38">
      <c r="A242" s="1" t="s">
        <v>28</v>
      </c>
      <c r="C242" s="2"/>
      <c r="D242" s="2"/>
      <c r="E242" s="2"/>
      <c r="F242" s="2"/>
      <c r="G242" s="2"/>
      <c r="H242" s="2"/>
      <c r="I242" s="2"/>
      <c r="J242" s="2"/>
      <c r="K242" s="2"/>
      <c r="L242" s="2"/>
    </row>
    <row r="243" spans="1:38">
      <c r="A243" s="2" t="s">
        <v>32</v>
      </c>
      <c r="B243" s="2"/>
      <c r="C243" s="2"/>
      <c r="D243" s="2"/>
      <c r="E243" s="2"/>
      <c r="F243" s="2"/>
      <c r="G243" s="2"/>
      <c r="H243" s="2"/>
      <c r="I243" s="2"/>
      <c r="J243" s="2"/>
      <c r="K243" s="2"/>
      <c r="L243" s="2"/>
    </row>
    <row r="244" spans="1:38">
      <c r="A244" s="2"/>
      <c r="B244" s="1" t="s">
        <v>20</v>
      </c>
      <c r="C244" s="2"/>
      <c r="D244" s="2"/>
      <c r="E244" s="1"/>
      <c r="F244" s="1" t="s">
        <v>21</v>
      </c>
      <c r="G244" s="2"/>
      <c r="H244" s="2"/>
      <c r="I244" s="2"/>
      <c r="J244" s="2"/>
      <c r="K244" s="2"/>
      <c r="L244" s="2"/>
    </row>
    <row r="245" spans="1:38">
      <c r="A245" s="34" t="s">
        <v>19</v>
      </c>
      <c r="B245" s="5">
        <v>13</v>
      </c>
      <c r="C245" s="5">
        <v>18</v>
      </c>
      <c r="D245" s="5">
        <v>23</v>
      </c>
      <c r="E245" s="5">
        <v>28</v>
      </c>
      <c r="F245" s="5">
        <v>3</v>
      </c>
      <c r="G245" s="5">
        <v>8</v>
      </c>
      <c r="H245" s="5">
        <v>13</v>
      </c>
      <c r="I245" s="5">
        <v>18</v>
      </c>
      <c r="J245" s="5">
        <v>23</v>
      </c>
      <c r="K245" s="7" t="s">
        <v>24</v>
      </c>
      <c r="L245" s="2"/>
    </row>
    <row r="246" spans="1:38">
      <c r="A246" s="3" t="s">
        <v>1</v>
      </c>
      <c r="B246" s="22"/>
      <c r="C246" s="22"/>
      <c r="D246" s="22"/>
      <c r="E246" s="22"/>
      <c r="F246" s="22"/>
      <c r="G246" s="22">
        <v>1</v>
      </c>
      <c r="H246" s="22">
        <v>3</v>
      </c>
      <c r="I246" s="22"/>
      <c r="J246" s="22">
        <v>2</v>
      </c>
      <c r="K246" s="22">
        <f t="shared" ref="K246:K280" si="18">SUM(B246:J246)</f>
        <v>6</v>
      </c>
      <c r="L246" s="2"/>
    </row>
    <row r="247" spans="1:38">
      <c r="A247" s="19" t="s">
        <v>51</v>
      </c>
      <c r="B247" s="22"/>
      <c r="C247" s="22"/>
      <c r="D247" s="22"/>
      <c r="E247" s="22"/>
      <c r="F247" s="22"/>
      <c r="G247" s="22"/>
      <c r="H247" s="22"/>
      <c r="I247" s="22"/>
      <c r="J247" s="22"/>
      <c r="K247" s="22">
        <f t="shared" si="18"/>
        <v>0</v>
      </c>
      <c r="L247" s="2"/>
    </row>
    <row r="248" spans="1:38">
      <c r="A248" s="19" t="s">
        <v>47</v>
      </c>
      <c r="B248" s="22"/>
      <c r="C248" s="22"/>
      <c r="D248" s="22"/>
      <c r="E248" s="22"/>
      <c r="F248" s="22"/>
      <c r="G248" s="22"/>
      <c r="H248" s="22"/>
      <c r="I248" s="22">
        <v>8</v>
      </c>
      <c r="J248" s="22"/>
      <c r="K248" s="22">
        <f t="shared" si="18"/>
        <v>8</v>
      </c>
      <c r="L248" s="2"/>
    </row>
    <row r="249" spans="1:38">
      <c r="A249" s="19" t="s">
        <v>43</v>
      </c>
      <c r="B249" s="22"/>
      <c r="C249" s="22"/>
      <c r="D249" s="22"/>
      <c r="E249" s="22"/>
      <c r="F249" s="22"/>
      <c r="G249" s="22"/>
      <c r="H249" s="22"/>
      <c r="I249" s="22">
        <v>4</v>
      </c>
      <c r="J249" s="22"/>
      <c r="K249" s="22">
        <f t="shared" si="18"/>
        <v>4</v>
      </c>
      <c r="L249" s="2"/>
    </row>
    <row r="250" spans="1:38">
      <c r="A250" s="3" t="s">
        <v>2</v>
      </c>
      <c r="B250" s="22"/>
      <c r="C250" s="22"/>
      <c r="D250" s="22"/>
      <c r="E250" s="22"/>
      <c r="F250" s="23"/>
      <c r="G250" s="22">
        <v>1</v>
      </c>
      <c r="H250" s="22"/>
      <c r="I250" s="22"/>
      <c r="J250" s="22"/>
      <c r="K250" s="22">
        <f t="shared" si="18"/>
        <v>1</v>
      </c>
      <c r="L250" s="2"/>
    </row>
    <row r="251" spans="1:38">
      <c r="A251" s="19" t="s">
        <v>45</v>
      </c>
      <c r="B251" s="22"/>
      <c r="C251" s="22"/>
      <c r="D251" s="22"/>
      <c r="E251" s="22"/>
      <c r="F251" s="22"/>
      <c r="G251" s="22"/>
      <c r="H251" s="22"/>
      <c r="I251" s="22"/>
      <c r="J251" s="22"/>
      <c r="K251" s="22">
        <f t="shared" si="18"/>
        <v>0</v>
      </c>
      <c r="L251" s="2"/>
    </row>
    <row r="252" spans="1:38">
      <c r="A252" s="3" t="s">
        <v>3</v>
      </c>
      <c r="B252" s="22">
        <v>1</v>
      </c>
      <c r="C252" s="22">
        <v>8</v>
      </c>
      <c r="D252" s="22">
        <v>16</v>
      </c>
      <c r="E252" s="22">
        <v>18</v>
      </c>
      <c r="F252" s="24">
        <v>4</v>
      </c>
      <c r="G252" s="24">
        <v>4</v>
      </c>
      <c r="H252" s="24">
        <v>1</v>
      </c>
      <c r="I252" s="24">
        <v>3</v>
      </c>
      <c r="J252" s="22">
        <v>6</v>
      </c>
      <c r="K252" s="22">
        <f t="shared" si="18"/>
        <v>61</v>
      </c>
      <c r="L252" s="2"/>
    </row>
    <row r="253" spans="1:38" s="2" customFormat="1">
      <c r="A253" s="3" t="s">
        <v>4</v>
      </c>
      <c r="B253" s="22"/>
      <c r="C253" s="22"/>
      <c r="D253" s="22"/>
      <c r="E253" s="22">
        <v>1</v>
      </c>
      <c r="F253" s="22">
        <v>1</v>
      </c>
      <c r="G253" s="22">
        <v>1</v>
      </c>
      <c r="H253" s="22">
        <v>1</v>
      </c>
      <c r="I253" s="22">
        <v>2</v>
      </c>
      <c r="J253" s="22"/>
      <c r="K253" s="22">
        <f t="shared" si="18"/>
        <v>6</v>
      </c>
      <c r="AB253"/>
      <c r="AC253"/>
      <c r="AD253"/>
      <c r="AE253"/>
      <c r="AF253"/>
      <c r="AG253"/>
      <c r="AH253"/>
      <c r="AI253"/>
      <c r="AJ253"/>
      <c r="AK253"/>
      <c r="AL253"/>
    </row>
    <row r="254" spans="1:38">
      <c r="A254" s="19" t="s">
        <v>50</v>
      </c>
      <c r="B254" s="22"/>
      <c r="C254" s="22"/>
      <c r="D254" s="22"/>
      <c r="E254" s="22"/>
      <c r="F254" s="23"/>
      <c r="G254" s="22"/>
      <c r="H254" s="22"/>
      <c r="I254" s="22"/>
      <c r="J254" s="22"/>
      <c r="K254" s="22">
        <f t="shared" si="18"/>
        <v>0</v>
      </c>
      <c r="L254" s="2"/>
    </row>
    <row r="255" spans="1:38">
      <c r="A255" s="3" t="s">
        <v>6</v>
      </c>
      <c r="B255" s="22"/>
      <c r="C255" s="22"/>
      <c r="D255" s="22"/>
      <c r="E255" s="22"/>
      <c r="F255" s="22"/>
      <c r="G255" s="22"/>
      <c r="H255" s="22"/>
      <c r="I255" s="22"/>
      <c r="J255" s="22"/>
      <c r="K255" s="22">
        <f t="shared" si="18"/>
        <v>0</v>
      </c>
      <c r="L255" s="2"/>
    </row>
    <row r="256" spans="1:38">
      <c r="A256" s="3" t="s">
        <v>7</v>
      </c>
      <c r="B256" s="22"/>
      <c r="C256" s="22"/>
      <c r="D256" s="22"/>
      <c r="E256" s="22"/>
      <c r="F256" s="22">
        <v>4</v>
      </c>
      <c r="G256" s="22">
        <v>2</v>
      </c>
      <c r="H256" s="22"/>
      <c r="I256" s="22"/>
      <c r="J256" s="22"/>
      <c r="K256" s="22">
        <f t="shared" si="18"/>
        <v>6</v>
      </c>
      <c r="L256" s="2"/>
    </row>
    <row r="257" spans="1:38">
      <c r="A257" s="19" t="s">
        <v>52</v>
      </c>
      <c r="B257" s="22"/>
      <c r="C257" s="22"/>
      <c r="D257" s="22"/>
      <c r="E257" s="22"/>
      <c r="F257" s="22"/>
      <c r="G257" s="22"/>
      <c r="H257" s="22"/>
      <c r="I257" s="22">
        <v>3</v>
      </c>
      <c r="J257" s="22"/>
      <c r="K257" s="22">
        <f t="shared" si="18"/>
        <v>3</v>
      </c>
      <c r="L257" s="2"/>
    </row>
    <row r="258" spans="1:38">
      <c r="A258" s="19" t="s">
        <v>53</v>
      </c>
      <c r="B258" s="22"/>
      <c r="C258" s="22"/>
      <c r="D258" s="22"/>
      <c r="E258" s="22"/>
      <c r="F258" s="22"/>
      <c r="G258" s="22"/>
      <c r="H258" s="22">
        <v>3</v>
      </c>
      <c r="I258" s="22"/>
      <c r="J258" s="22"/>
      <c r="K258" s="22">
        <f t="shared" si="18"/>
        <v>3</v>
      </c>
      <c r="L258" s="2"/>
    </row>
    <row r="259" spans="1:38">
      <c r="A259" s="19" t="s">
        <v>44</v>
      </c>
      <c r="B259" s="22"/>
      <c r="C259" s="22"/>
      <c r="D259" s="22"/>
      <c r="E259" s="22"/>
      <c r="F259" s="22"/>
      <c r="G259" s="22"/>
      <c r="H259" s="22"/>
      <c r="I259" s="22"/>
      <c r="J259" s="22"/>
      <c r="K259" s="22">
        <f t="shared" si="18"/>
        <v>0</v>
      </c>
      <c r="L259" s="2"/>
    </row>
    <row r="260" spans="1:38">
      <c r="A260" s="3" t="s">
        <v>8</v>
      </c>
      <c r="B260" s="22"/>
      <c r="C260" s="22"/>
      <c r="D260" s="22"/>
      <c r="E260" s="22"/>
      <c r="F260" s="22"/>
      <c r="G260" s="22"/>
      <c r="H260" s="22"/>
      <c r="I260" s="22"/>
      <c r="J260" s="22"/>
      <c r="K260" s="22">
        <f t="shared" si="18"/>
        <v>0</v>
      </c>
      <c r="L260" s="2"/>
    </row>
    <row r="261" spans="1:38">
      <c r="A261" s="3" t="s">
        <v>9</v>
      </c>
      <c r="B261" s="22"/>
      <c r="C261" s="22"/>
      <c r="D261" s="22"/>
      <c r="E261" s="22"/>
      <c r="F261" s="22"/>
      <c r="G261" s="22"/>
      <c r="H261" s="22"/>
      <c r="I261" s="22"/>
      <c r="J261" s="22"/>
      <c r="K261" s="22">
        <f t="shared" si="18"/>
        <v>0</v>
      </c>
      <c r="L261" s="2"/>
      <c r="AB261" s="2"/>
      <c r="AC261" s="2"/>
      <c r="AD261" s="2"/>
      <c r="AE261" s="2"/>
      <c r="AF261" s="2"/>
      <c r="AG261" s="2"/>
      <c r="AH261" s="2"/>
      <c r="AI261" s="2"/>
      <c r="AJ261" s="2"/>
      <c r="AK261" s="2"/>
      <c r="AL261" s="2"/>
    </row>
    <row r="262" spans="1:38">
      <c r="A262" s="19" t="s">
        <v>46</v>
      </c>
      <c r="B262" s="22"/>
      <c r="C262" s="22"/>
      <c r="D262" s="22"/>
      <c r="E262" s="22"/>
      <c r="F262" s="22"/>
      <c r="G262" s="22">
        <v>1</v>
      </c>
      <c r="H262" s="22"/>
      <c r="I262" s="22"/>
      <c r="J262" s="22"/>
      <c r="K262" s="22">
        <f t="shared" si="18"/>
        <v>1</v>
      </c>
      <c r="L262" s="2"/>
    </row>
    <row r="263" spans="1:38">
      <c r="A263" s="3" t="s">
        <v>10</v>
      </c>
      <c r="B263" s="22"/>
      <c r="C263" s="22"/>
      <c r="D263" s="22"/>
      <c r="E263" s="22"/>
      <c r="F263" s="22"/>
      <c r="G263" s="22"/>
      <c r="H263" s="22"/>
      <c r="I263" s="22"/>
      <c r="J263" s="22"/>
      <c r="K263" s="22">
        <f t="shared" si="18"/>
        <v>0</v>
      </c>
      <c r="L263" s="2"/>
    </row>
    <row r="264" spans="1:38">
      <c r="A264" s="3" t="s">
        <v>11</v>
      </c>
      <c r="B264" s="22"/>
      <c r="C264" s="22"/>
      <c r="D264" s="22"/>
      <c r="E264" s="22"/>
      <c r="F264" s="23"/>
      <c r="G264" s="22"/>
      <c r="H264" s="22">
        <v>232</v>
      </c>
      <c r="I264" s="22"/>
      <c r="J264" s="22"/>
      <c r="K264" s="22">
        <f t="shared" si="18"/>
        <v>232</v>
      </c>
      <c r="L264" s="2"/>
    </row>
    <row r="265" spans="1:38">
      <c r="A265" s="3" t="s">
        <v>12</v>
      </c>
      <c r="B265" s="22"/>
      <c r="C265" s="22"/>
      <c r="D265" s="22"/>
      <c r="E265" s="22"/>
      <c r="F265" s="22"/>
      <c r="G265" s="22"/>
      <c r="H265" s="22">
        <v>6</v>
      </c>
      <c r="I265" s="22"/>
      <c r="J265" s="22">
        <v>48</v>
      </c>
      <c r="K265" s="22">
        <f t="shared" si="18"/>
        <v>54</v>
      </c>
      <c r="L265" s="2"/>
    </row>
    <row r="266" spans="1:38" s="2" customFormat="1">
      <c r="A266" s="13" t="s">
        <v>33</v>
      </c>
      <c r="B266" s="22"/>
      <c r="C266" s="22"/>
      <c r="D266" s="22"/>
      <c r="E266" s="22"/>
      <c r="F266" s="22"/>
      <c r="G266"/>
      <c r="H266" s="22"/>
      <c r="I266" s="22"/>
      <c r="J266" s="22"/>
      <c r="K266" s="22">
        <f t="shared" si="18"/>
        <v>0</v>
      </c>
      <c r="AB266"/>
      <c r="AC266"/>
      <c r="AD266"/>
      <c r="AE266"/>
      <c r="AF266"/>
      <c r="AG266"/>
      <c r="AH266"/>
      <c r="AI266"/>
      <c r="AJ266"/>
      <c r="AK266"/>
      <c r="AL266"/>
    </row>
    <row r="267" spans="1:38">
      <c r="A267" s="3" t="s">
        <v>18</v>
      </c>
      <c r="B267" s="22"/>
      <c r="C267" s="22"/>
      <c r="D267" s="22"/>
      <c r="E267" s="22"/>
      <c r="F267" s="22"/>
      <c r="G267" s="22">
        <v>6</v>
      </c>
      <c r="H267" s="22">
        <v>16</v>
      </c>
      <c r="I267" s="22"/>
      <c r="J267" s="22">
        <v>11</v>
      </c>
      <c r="K267" s="22">
        <f t="shared" si="18"/>
        <v>33</v>
      </c>
      <c r="L267" s="2"/>
    </row>
    <row r="268" spans="1:38">
      <c r="A268" s="19" t="s">
        <v>48</v>
      </c>
      <c r="B268" s="22"/>
      <c r="C268" s="22"/>
      <c r="D268" s="22"/>
      <c r="E268" s="22"/>
      <c r="F268" s="22"/>
      <c r="G268" s="22"/>
      <c r="H268" s="22"/>
      <c r="I268" s="22"/>
      <c r="J268" s="22"/>
      <c r="K268" s="22">
        <f t="shared" si="18"/>
        <v>0</v>
      </c>
    </row>
    <row r="269" spans="1:38" s="2" customFormat="1">
      <c r="A269" s="3" t="s">
        <v>13</v>
      </c>
      <c r="B269" s="22"/>
      <c r="C269" s="22"/>
      <c r="D269" s="22"/>
      <c r="E269" s="22"/>
      <c r="F269" s="22"/>
      <c r="G269" s="22"/>
      <c r="H269" s="22"/>
      <c r="I269" s="22">
        <v>6</v>
      </c>
      <c r="J269" s="22">
        <v>1</v>
      </c>
      <c r="K269" s="22">
        <f t="shared" si="18"/>
        <v>7</v>
      </c>
      <c r="AB269"/>
      <c r="AC269"/>
      <c r="AD269"/>
      <c r="AE269"/>
      <c r="AF269"/>
      <c r="AG269"/>
      <c r="AH269"/>
      <c r="AI269"/>
      <c r="AJ269"/>
      <c r="AK269"/>
      <c r="AL269"/>
    </row>
    <row r="270" spans="1:38" s="2" customFormat="1">
      <c r="A270" s="3" t="s">
        <v>14</v>
      </c>
      <c r="B270" s="22"/>
      <c r="C270" s="22"/>
      <c r="D270" s="22"/>
      <c r="E270" s="22"/>
      <c r="F270" s="23"/>
      <c r="G270" s="22"/>
      <c r="H270" s="22">
        <v>9</v>
      </c>
      <c r="I270" s="22"/>
      <c r="J270" s="22"/>
      <c r="K270" s="22">
        <f t="shared" si="18"/>
        <v>9</v>
      </c>
      <c r="AB270"/>
      <c r="AC270"/>
      <c r="AD270"/>
      <c r="AE270"/>
      <c r="AF270"/>
      <c r="AG270"/>
      <c r="AH270"/>
      <c r="AI270"/>
      <c r="AJ270"/>
      <c r="AK270"/>
      <c r="AL270"/>
    </row>
    <row r="271" spans="1:38">
      <c r="A271" s="19" t="s">
        <v>42</v>
      </c>
      <c r="B271" s="22"/>
      <c r="C271" s="22"/>
      <c r="D271" s="22"/>
      <c r="E271" s="22"/>
      <c r="F271" s="22"/>
      <c r="G271" s="22"/>
      <c r="H271" s="22"/>
      <c r="I271" s="22"/>
      <c r="J271" s="22"/>
      <c r="K271" s="22">
        <f t="shared" si="18"/>
        <v>0</v>
      </c>
    </row>
    <row r="272" spans="1:38">
      <c r="A272" s="19" t="s">
        <v>54</v>
      </c>
      <c r="B272" s="22"/>
      <c r="C272" s="22"/>
      <c r="D272" s="22"/>
      <c r="E272" s="22"/>
      <c r="F272" s="22"/>
      <c r="G272" s="22"/>
      <c r="H272" s="22"/>
      <c r="I272" s="22"/>
      <c r="J272" s="22"/>
      <c r="K272" s="22">
        <f t="shared" si="18"/>
        <v>0</v>
      </c>
      <c r="L272" s="2"/>
    </row>
    <row r="273" spans="1:38">
      <c r="A273" s="19" t="s">
        <v>55</v>
      </c>
      <c r="B273" s="22"/>
      <c r="C273" s="22"/>
      <c r="D273" s="22"/>
      <c r="E273" s="22"/>
      <c r="F273" s="22"/>
      <c r="G273" s="22"/>
      <c r="H273" s="22"/>
      <c r="I273" s="22"/>
      <c r="J273" s="22"/>
      <c r="K273" s="22">
        <f t="shared" si="18"/>
        <v>0</v>
      </c>
      <c r="L273" s="2"/>
    </row>
    <row r="274" spans="1:38">
      <c r="A274" s="3" t="s">
        <v>15</v>
      </c>
      <c r="B274" s="22"/>
      <c r="C274" s="22"/>
      <c r="D274" s="22"/>
      <c r="E274" s="22"/>
      <c r="F274" s="22"/>
      <c r="G274" s="22"/>
      <c r="H274" s="22"/>
      <c r="I274" s="22">
        <v>2</v>
      </c>
      <c r="J274" s="22"/>
      <c r="K274" s="22">
        <f t="shared" si="18"/>
        <v>2</v>
      </c>
      <c r="L274" s="2"/>
      <c r="AB274" s="2"/>
      <c r="AC274" s="2"/>
      <c r="AD274" s="2"/>
      <c r="AE274" s="2"/>
      <c r="AF274" s="2"/>
      <c r="AG274" s="2"/>
      <c r="AH274" s="2"/>
      <c r="AI274" s="2"/>
      <c r="AJ274" s="2"/>
      <c r="AK274" s="2"/>
      <c r="AL274" s="2"/>
    </row>
    <row r="275" spans="1:38">
      <c r="A275" s="19" t="s">
        <v>56</v>
      </c>
      <c r="B275" s="22"/>
      <c r="C275" s="22"/>
      <c r="D275" s="22"/>
      <c r="E275" s="22"/>
      <c r="F275" s="22"/>
      <c r="G275" s="22"/>
      <c r="H275" s="22"/>
      <c r="I275" s="22">
        <v>3</v>
      </c>
      <c r="J275" s="22"/>
      <c r="K275" s="22">
        <f t="shared" si="18"/>
        <v>3</v>
      </c>
      <c r="L275" s="2"/>
    </row>
    <row r="276" spans="1:38">
      <c r="A276" s="19" t="s">
        <v>49</v>
      </c>
      <c r="B276" s="22"/>
      <c r="C276" s="22"/>
      <c r="D276" s="22"/>
      <c r="E276" s="22"/>
      <c r="F276" s="23"/>
      <c r="G276" s="22"/>
      <c r="H276" s="22">
        <v>22</v>
      </c>
      <c r="I276" s="22">
        <v>6</v>
      </c>
      <c r="J276" s="22">
        <v>12</v>
      </c>
      <c r="K276" s="22">
        <f t="shared" si="18"/>
        <v>40</v>
      </c>
      <c r="L276" s="2"/>
    </row>
    <row r="277" spans="1:38">
      <c r="A277" s="3" t="s">
        <v>16</v>
      </c>
      <c r="B277" s="22"/>
      <c r="C277" s="22"/>
      <c r="D277" s="22"/>
      <c r="E277" s="22"/>
      <c r="F277" s="23"/>
      <c r="G277" s="22"/>
      <c r="H277" s="22"/>
      <c r="I277" s="22"/>
      <c r="J277" s="22"/>
      <c r="K277" s="22">
        <f t="shared" si="18"/>
        <v>0</v>
      </c>
      <c r="L277" s="2"/>
      <c r="AB277" s="2"/>
      <c r="AC277" s="2"/>
      <c r="AD277" s="2"/>
      <c r="AE277" s="2"/>
      <c r="AF277" s="2"/>
      <c r="AG277" s="2"/>
      <c r="AH277" s="2"/>
      <c r="AI277" s="2"/>
      <c r="AJ277" s="2"/>
      <c r="AK277" s="2"/>
      <c r="AL277" s="2"/>
    </row>
    <row r="278" spans="1:38">
      <c r="A278" s="19" t="s">
        <v>57</v>
      </c>
      <c r="B278" s="22"/>
      <c r="C278" s="22"/>
      <c r="D278" s="22"/>
      <c r="E278" s="22"/>
      <c r="F278" s="22"/>
      <c r="G278" s="22"/>
      <c r="H278" s="22"/>
      <c r="I278" s="22"/>
      <c r="J278" s="22"/>
      <c r="K278" s="22">
        <f t="shared" si="18"/>
        <v>0</v>
      </c>
      <c r="L278" s="2"/>
      <c r="AB278" s="2"/>
      <c r="AC278" s="2"/>
      <c r="AD278" s="2"/>
      <c r="AE278" s="2"/>
      <c r="AF278" s="2"/>
      <c r="AG278" s="2"/>
      <c r="AH278" s="2"/>
      <c r="AI278" s="2"/>
      <c r="AJ278" s="2"/>
      <c r="AK278" s="2"/>
      <c r="AL278" s="2"/>
    </row>
    <row r="279" spans="1:38">
      <c r="A279" s="3" t="s">
        <v>17</v>
      </c>
      <c r="B279" s="22"/>
      <c r="C279" s="22"/>
      <c r="D279" s="22"/>
      <c r="E279" s="22"/>
      <c r="F279" s="22"/>
      <c r="G279" s="22"/>
      <c r="H279" s="22"/>
      <c r="I279" s="22"/>
      <c r="J279" s="22">
        <v>3</v>
      </c>
      <c r="K279" s="22">
        <f t="shared" si="18"/>
        <v>3</v>
      </c>
      <c r="L279" s="2"/>
    </row>
    <row r="280" spans="1:38">
      <c r="A280" s="131" t="s">
        <v>222</v>
      </c>
      <c r="B280" s="22"/>
      <c r="C280" s="22"/>
      <c r="D280" s="22"/>
      <c r="E280" s="22"/>
      <c r="F280" s="22"/>
      <c r="G280" s="22"/>
      <c r="H280" s="22"/>
      <c r="I280" s="22"/>
      <c r="J280" s="22"/>
      <c r="K280" s="22">
        <f t="shared" si="18"/>
        <v>0</v>
      </c>
      <c r="L280" s="2"/>
    </row>
    <row r="281" spans="1:38">
      <c r="A281" s="11" t="s">
        <v>24</v>
      </c>
      <c r="B281" s="22">
        <f>SUM(B246:B280)</f>
        <v>1</v>
      </c>
      <c r="C281" s="22">
        <f t="shared" ref="C281:J281" si="19">SUM(C246:C280)</f>
        <v>8</v>
      </c>
      <c r="D281" s="22">
        <f t="shared" si="19"/>
        <v>16</v>
      </c>
      <c r="E281" s="22">
        <f t="shared" si="19"/>
        <v>19</v>
      </c>
      <c r="F281" s="22">
        <f t="shared" si="19"/>
        <v>9</v>
      </c>
      <c r="G281" s="22">
        <f t="shared" si="19"/>
        <v>16</v>
      </c>
      <c r="H281" s="22">
        <f t="shared" si="19"/>
        <v>293</v>
      </c>
      <c r="I281" s="22">
        <f t="shared" si="19"/>
        <v>37</v>
      </c>
      <c r="J281" s="22">
        <f t="shared" si="19"/>
        <v>83</v>
      </c>
      <c r="K281" s="22">
        <f>SUM(K246:K280)</f>
        <v>482</v>
      </c>
      <c r="L281" s="2"/>
    </row>
    <row r="282" spans="1:38">
      <c r="B282" s="2"/>
      <c r="C282" s="2"/>
      <c r="D282" s="2"/>
      <c r="E282" s="2"/>
      <c r="F282" s="12"/>
      <c r="G282" s="2"/>
      <c r="H282" s="2"/>
      <c r="I282" s="2"/>
      <c r="J282" s="2"/>
      <c r="K282" s="2"/>
      <c r="L282" s="2"/>
    </row>
    <row r="283" spans="1:38">
      <c r="B283" s="2"/>
      <c r="C283" s="2"/>
      <c r="D283" s="2"/>
      <c r="E283" s="2"/>
      <c r="F283" s="12"/>
      <c r="G283" s="2"/>
      <c r="H283" s="2"/>
      <c r="I283" s="2"/>
      <c r="J283" s="2"/>
      <c r="K283" s="2"/>
      <c r="L283" s="2"/>
    </row>
    <row r="284" spans="1:38">
      <c r="A284" s="1" t="s">
        <v>163</v>
      </c>
      <c r="L284" s="2"/>
    </row>
    <row r="285" spans="1:38">
      <c r="A285" s="1" t="s">
        <v>29</v>
      </c>
      <c r="C285" s="2"/>
      <c r="D285" s="2"/>
      <c r="E285" s="2"/>
      <c r="F285" s="2"/>
      <c r="G285" s="2"/>
      <c r="H285" s="2"/>
      <c r="I285" s="2"/>
      <c r="J285" s="2"/>
      <c r="K285" s="2"/>
      <c r="L285" s="2"/>
    </row>
    <row r="286" spans="1:38">
      <c r="A286" s="2" t="s">
        <v>32</v>
      </c>
      <c r="B286" s="2"/>
      <c r="C286" s="2"/>
      <c r="D286" s="2"/>
      <c r="E286" s="2"/>
      <c r="F286" s="2"/>
      <c r="G286" s="2"/>
      <c r="H286" s="2"/>
      <c r="I286" s="2"/>
      <c r="J286" s="2"/>
      <c r="K286" s="2"/>
      <c r="L286" s="2"/>
    </row>
    <row r="287" spans="1:38">
      <c r="A287" s="2"/>
      <c r="B287" s="1" t="s">
        <v>20</v>
      </c>
      <c r="C287" s="2"/>
      <c r="D287" s="2"/>
      <c r="E287" s="1"/>
      <c r="F287" s="1" t="s">
        <v>21</v>
      </c>
      <c r="G287" s="2"/>
      <c r="H287" s="2"/>
      <c r="I287" s="2"/>
      <c r="J287" s="2"/>
      <c r="K287" s="2"/>
      <c r="L287" s="2"/>
    </row>
    <row r="288" spans="1:38">
      <c r="A288" s="34" t="s">
        <v>19</v>
      </c>
      <c r="B288" s="5">
        <v>13</v>
      </c>
      <c r="C288" s="5">
        <v>18</v>
      </c>
      <c r="D288" s="5">
        <v>23</v>
      </c>
      <c r="E288" s="5">
        <v>28</v>
      </c>
      <c r="F288" s="5">
        <v>3</v>
      </c>
      <c r="G288" s="5">
        <v>8</v>
      </c>
      <c r="H288" s="5">
        <v>13</v>
      </c>
      <c r="I288" s="5">
        <v>18</v>
      </c>
      <c r="J288" s="5">
        <v>23</v>
      </c>
      <c r="K288" s="7" t="s">
        <v>24</v>
      </c>
      <c r="L288" s="2"/>
    </row>
    <row r="289" spans="1:38">
      <c r="A289" s="3" t="s">
        <v>1</v>
      </c>
      <c r="B289" s="22"/>
      <c r="C289" s="22"/>
      <c r="D289" s="22"/>
      <c r="E289" s="22"/>
      <c r="F289" s="22"/>
      <c r="G289" s="22"/>
      <c r="H289" s="22"/>
      <c r="I289" s="22"/>
      <c r="J289" s="22"/>
      <c r="K289" s="22">
        <f t="shared" ref="K289:K323" si="20">SUM(B289:J289)</f>
        <v>0</v>
      </c>
      <c r="L289" s="2"/>
    </row>
    <row r="290" spans="1:38">
      <c r="A290" s="19" t="s">
        <v>51</v>
      </c>
      <c r="B290" s="22"/>
      <c r="C290" s="22"/>
      <c r="D290" s="22"/>
      <c r="E290" s="22"/>
      <c r="F290" s="22"/>
      <c r="G290" s="22"/>
      <c r="H290" s="22"/>
      <c r="I290" s="22"/>
      <c r="J290" s="22"/>
      <c r="K290" s="22">
        <f t="shared" si="20"/>
        <v>0</v>
      </c>
      <c r="L290" s="2"/>
    </row>
    <row r="291" spans="1:38">
      <c r="A291" s="19" t="s">
        <v>47</v>
      </c>
      <c r="B291" s="22"/>
      <c r="C291" s="22"/>
      <c r="D291" s="22"/>
      <c r="E291" s="22"/>
      <c r="F291" s="22"/>
      <c r="G291" s="22"/>
      <c r="H291" s="22"/>
      <c r="I291" s="22"/>
      <c r="J291" s="22"/>
      <c r="K291" s="22">
        <f t="shared" si="20"/>
        <v>0</v>
      </c>
      <c r="L291" s="2"/>
    </row>
    <row r="292" spans="1:38">
      <c r="A292" s="19" t="s">
        <v>43</v>
      </c>
      <c r="B292" s="22"/>
      <c r="C292" s="22"/>
      <c r="D292" s="22"/>
      <c r="E292" s="22"/>
      <c r="F292" s="22"/>
      <c r="G292" s="22"/>
      <c r="H292" s="22"/>
      <c r="I292" s="22"/>
      <c r="J292" s="22"/>
      <c r="K292" s="22">
        <f t="shared" si="20"/>
        <v>0</v>
      </c>
      <c r="L292" s="2"/>
    </row>
    <row r="293" spans="1:38">
      <c r="A293" s="3" t="s">
        <v>2</v>
      </c>
      <c r="B293" s="22"/>
      <c r="C293" s="22"/>
      <c r="D293" s="22"/>
      <c r="E293" s="22"/>
      <c r="F293" s="22"/>
      <c r="G293" s="22"/>
      <c r="H293" s="22"/>
      <c r="I293" s="22"/>
      <c r="J293" s="22"/>
      <c r="K293" s="22">
        <f t="shared" si="20"/>
        <v>0</v>
      </c>
      <c r="L293" s="2"/>
    </row>
    <row r="294" spans="1:38">
      <c r="A294" s="19" t="s">
        <v>45</v>
      </c>
      <c r="B294" s="22"/>
      <c r="C294" s="22"/>
      <c r="D294" s="22"/>
      <c r="E294" s="22"/>
      <c r="F294" s="22"/>
      <c r="G294" s="22"/>
      <c r="H294" s="22">
        <v>2</v>
      </c>
      <c r="I294" s="22"/>
      <c r="J294" s="22"/>
      <c r="K294" s="22">
        <f>SUM(B294:J294)</f>
        <v>2</v>
      </c>
      <c r="L294" s="2"/>
    </row>
    <row r="295" spans="1:38">
      <c r="A295" s="3" t="s">
        <v>3</v>
      </c>
      <c r="D295" s="22"/>
      <c r="E295" s="22"/>
      <c r="F295" s="22"/>
      <c r="G295" s="22"/>
      <c r="H295" s="22"/>
      <c r="I295" s="22"/>
      <c r="J295" s="22"/>
      <c r="K295" s="22">
        <f t="shared" si="20"/>
        <v>0</v>
      </c>
      <c r="L295" s="2"/>
    </row>
    <row r="296" spans="1:38" s="2" customFormat="1">
      <c r="A296" s="3" t="s">
        <v>4</v>
      </c>
      <c r="B296" s="22"/>
      <c r="C296" s="22"/>
      <c r="D296" s="22"/>
      <c r="E296" s="22"/>
      <c r="F296" s="22"/>
      <c r="G296" s="22"/>
      <c r="H296" s="22"/>
      <c r="I296" s="22"/>
      <c r="J296" s="22"/>
      <c r="K296" s="22">
        <f t="shared" si="20"/>
        <v>0</v>
      </c>
      <c r="AB296"/>
      <c r="AC296"/>
      <c r="AD296"/>
      <c r="AE296"/>
      <c r="AF296"/>
      <c r="AG296"/>
      <c r="AH296"/>
      <c r="AI296"/>
      <c r="AJ296"/>
      <c r="AK296"/>
      <c r="AL296"/>
    </row>
    <row r="297" spans="1:38">
      <c r="A297" s="19" t="s">
        <v>50</v>
      </c>
      <c r="B297" s="22"/>
      <c r="C297" s="22"/>
      <c r="D297" s="22"/>
      <c r="E297" s="22"/>
      <c r="F297" s="22"/>
      <c r="G297" s="22"/>
      <c r="H297" s="22"/>
      <c r="I297" s="22"/>
      <c r="J297" s="22"/>
      <c r="K297" s="22">
        <f t="shared" si="20"/>
        <v>0</v>
      </c>
      <c r="L297" s="2"/>
    </row>
    <row r="298" spans="1:38">
      <c r="A298" s="3" t="s">
        <v>6</v>
      </c>
      <c r="B298" s="22"/>
      <c r="C298" s="22"/>
      <c r="D298" s="22"/>
      <c r="E298" s="22"/>
      <c r="F298" s="22"/>
      <c r="G298" s="22"/>
      <c r="H298" s="22"/>
      <c r="I298" s="22"/>
      <c r="J298" s="22"/>
      <c r="K298" s="22">
        <f t="shared" si="20"/>
        <v>0</v>
      </c>
      <c r="L298" s="2"/>
    </row>
    <row r="299" spans="1:38">
      <c r="A299" s="3" t="s">
        <v>7</v>
      </c>
      <c r="B299" s="22"/>
      <c r="C299" s="22"/>
      <c r="D299" s="22"/>
      <c r="E299" s="22"/>
      <c r="F299" s="22"/>
      <c r="G299" s="22"/>
      <c r="H299" s="22"/>
      <c r="I299" s="22"/>
      <c r="J299" s="22"/>
      <c r="K299" s="22">
        <f t="shared" si="20"/>
        <v>0</v>
      </c>
      <c r="L299" s="2"/>
    </row>
    <row r="300" spans="1:38">
      <c r="A300" s="19" t="s">
        <v>52</v>
      </c>
      <c r="B300" s="22"/>
      <c r="C300" s="22"/>
      <c r="D300" s="22"/>
      <c r="E300" s="22"/>
      <c r="F300" s="22"/>
      <c r="G300" s="22"/>
      <c r="H300" s="22"/>
      <c r="I300" s="22"/>
      <c r="J300" s="22"/>
      <c r="K300" s="22">
        <f t="shared" si="20"/>
        <v>0</v>
      </c>
      <c r="L300" s="2"/>
    </row>
    <row r="301" spans="1:38">
      <c r="A301" s="19" t="s">
        <v>53</v>
      </c>
      <c r="B301" s="22"/>
      <c r="C301" s="22"/>
      <c r="D301" s="22"/>
      <c r="E301" s="22"/>
      <c r="F301" s="22"/>
      <c r="G301" s="22"/>
      <c r="H301" s="22"/>
      <c r="I301" s="22"/>
      <c r="J301" s="22"/>
      <c r="K301" s="22">
        <f t="shared" si="20"/>
        <v>0</v>
      </c>
      <c r="L301" s="2"/>
    </row>
    <row r="302" spans="1:38">
      <c r="A302" s="19" t="s">
        <v>44</v>
      </c>
      <c r="B302" s="22"/>
      <c r="C302" s="22"/>
      <c r="D302" s="22"/>
      <c r="E302" s="22"/>
      <c r="F302" s="22"/>
      <c r="G302" s="22"/>
      <c r="H302" s="22"/>
      <c r="I302" s="22"/>
      <c r="J302" s="22"/>
      <c r="K302" s="22">
        <f t="shared" si="20"/>
        <v>0</v>
      </c>
      <c r="L302" s="2"/>
    </row>
    <row r="303" spans="1:38">
      <c r="A303" s="3" t="s">
        <v>8</v>
      </c>
      <c r="B303" s="22"/>
      <c r="C303" s="22"/>
      <c r="D303" s="22"/>
      <c r="E303" s="22"/>
      <c r="F303" s="22"/>
      <c r="G303" s="22"/>
      <c r="H303" s="22">
        <v>1</v>
      </c>
      <c r="I303" s="22"/>
      <c r="J303" s="22"/>
      <c r="K303" s="22">
        <f t="shared" si="20"/>
        <v>1</v>
      </c>
      <c r="L303" s="2"/>
    </row>
    <row r="304" spans="1:38">
      <c r="A304" s="3" t="s">
        <v>9</v>
      </c>
      <c r="B304" s="22"/>
      <c r="C304" s="22"/>
      <c r="D304" s="22"/>
      <c r="E304" s="22"/>
      <c r="F304" s="22"/>
      <c r="G304" s="22">
        <v>22</v>
      </c>
      <c r="H304" s="22">
        <v>90</v>
      </c>
      <c r="I304" s="22"/>
      <c r="J304" s="22">
        <v>356</v>
      </c>
      <c r="K304" s="22">
        <f t="shared" si="20"/>
        <v>468</v>
      </c>
      <c r="L304" s="2"/>
      <c r="AB304" s="2"/>
      <c r="AC304" s="2"/>
      <c r="AD304" s="2"/>
      <c r="AE304" s="2"/>
      <c r="AF304" s="2"/>
      <c r="AG304" s="2"/>
      <c r="AH304" s="2"/>
      <c r="AI304" s="2"/>
      <c r="AJ304" s="2"/>
      <c r="AK304" s="2"/>
      <c r="AL304" s="2"/>
    </row>
    <row r="305" spans="1:12">
      <c r="A305" s="19" t="s">
        <v>46</v>
      </c>
      <c r="B305" s="22"/>
      <c r="C305" s="22"/>
      <c r="D305" s="22"/>
      <c r="E305" s="22"/>
      <c r="F305" s="22"/>
      <c r="G305" s="22"/>
      <c r="H305" s="22"/>
      <c r="I305" s="22"/>
      <c r="J305" s="22"/>
      <c r="K305" s="22">
        <f t="shared" si="20"/>
        <v>0</v>
      </c>
      <c r="L305" s="2"/>
    </row>
    <row r="306" spans="1:12">
      <c r="A306" s="3" t="s">
        <v>10</v>
      </c>
      <c r="B306" s="22"/>
      <c r="C306" s="22"/>
      <c r="D306" s="22"/>
      <c r="E306" s="22"/>
      <c r="F306" s="22"/>
      <c r="G306" s="22">
        <v>2</v>
      </c>
      <c r="H306" s="22">
        <v>4</v>
      </c>
      <c r="I306" s="22"/>
      <c r="J306" s="22">
        <v>7</v>
      </c>
      <c r="K306" s="22">
        <f t="shared" si="20"/>
        <v>13</v>
      </c>
      <c r="L306" s="2"/>
    </row>
    <row r="307" spans="1:12">
      <c r="A307" s="3" t="s">
        <v>11</v>
      </c>
      <c r="B307" s="22"/>
      <c r="C307" s="22"/>
      <c r="D307" s="22"/>
      <c r="E307" s="22"/>
      <c r="F307" s="22"/>
      <c r="G307" s="22"/>
      <c r="H307" s="22"/>
      <c r="I307" s="22"/>
      <c r="J307" s="22"/>
      <c r="K307" s="22">
        <f t="shared" si="20"/>
        <v>0</v>
      </c>
      <c r="L307" s="2"/>
    </row>
    <row r="308" spans="1:12">
      <c r="A308" s="3" t="s">
        <v>12</v>
      </c>
      <c r="B308" s="22"/>
      <c r="C308" s="22"/>
      <c r="D308" s="22"/>
      <c r="E308" s="22"/>
      <c r="F308" s="22"/>
      <c r="G308" s="22"/>
      <c r="H308" s="22"/>
      <c r="I308" s="22"/>
      <c r="J308" s="22"/>
      <c r="K308" s="22">
        <f t="shared" si="20"/>
        <v>0</v>
      </c>
      <c r="L308" s="2"/>
    </row>
    <row r="309" spans="1:12">
      <c r="A309" s="13" t="s">
        <v>33</v>
      </c>
      <c r="B309" s="22"/>
      <c r="C309" s="22"/>
      <c r="D309" s="22"/>
      <c r="E309" s="22"/>
      <c r="F309" s="22"/>
      <c r="G309" s="22"/>
      <c r="H309" s="22"/>
      <c r="I309" s="22"/>
      <c r="J309" s="22"/>
      <c r="K309" s="22">
        <f t="shared" si="20"/>
        <v>0</v>
      </c>
      <c r="L309" s="2"/>
    </row>
    <row r="310" spans="1:12">
      <c r="A310" s="3" t="s">
        <v>18</v>
      </c>
      <c r="B310" s="22"/>
      <c r="C310" s="22"/>
      <c r="D310" s="22"/>
      <c r="E310" s="22"/>
      <c r="F310" s="22"/>
      <c r="G310" s="22"/>
      <c r="H310" s="22"/>
      <c r="I310" s="22"/>
      <c r="J310" s="22"/>
      <c r="K310" s="22">
        <f t="shared" si="20"/>
        <v>0</v>
      </c>
      <c r="L310" s="2"/>
    </row>
    <row r="311" spans="1:12">
      <c r="A311" s="19" t="s">
        <v>48</v>
      </c>
      <c r="B311" s="22"/>
      <c r="C311" s="22"/>
      <c r="D311" s="22"/>
      <c r="E311" s="22"/>
      <c r="F311" s="22"/>
      <c r="G311" s="22"/>
      <c r="H311" s="22"/>
      <c r="I311" s="22"/>
      <c r="J311" s="22"/>
      <c r="K311" s="22">
        <f t="shared" si="20"/>
        <v>0</v>
      </c>
    </row>
    <row r="312" spans="1:12">
      <c r="A312" s="3" t="s">
        <v>13</v>
      </c>
      <c r="B312" s="22"/>
      <c r="C312" s="22"/>
      <c r="D312" s="22"/>
      <c r="E312" s="22"/>
      <c r="F312" s="22"/>
      <c r="G312" s="22"/>
      <c r="H312" s="22"/>
      <c r="I312" s="22"/>
      <c r="J312" s="22"/>
      <c r="K312" s="22">
        <f t="shared" si="20"/>
        <v>0</v>
      </c>
    </row>
    <row r="313" spans="1:12">
      <c r="A313" s="3" t="s">
        <v>14</v>
      </c>
      <c r="B313" s="22"/>
      <c r="C313" s="22"/>
      <c r="D313" s="22"/>
      <c r="E313" s="22"/>
      <c r="F313" s="22"/>
      <c r="G313" s="22"/>
      <c r="H313" s="22"/>
      <c r="I313" s="22"/>
      <c r="J313" s="22"/>
      <c r="K313" s="22">
        <f t="shared" si="20"/>
        <v>0</v>
      </c>
      <c r="L313" s="2"/>
    </row>
    <row r="314" spans="1:12">
      <c r="A314" s="19" t="s">
        <v>42</v>
      </c>
      <c r="B314" s="22"/>
      <c r="C314" s="22"/>
      <c r="D314" s="22"/>
      <c r="E314" s="22"/>
      <c r="F314" s="22"/>
      <c r="G314" s="22"/>
      <c r="H314" s="22">
        <v>2</v>
      </c>
      <c r="I314" s="22"/>
      <c r="J314" s="22"/>
      <c r="K314" s="22">
        <f t="shared" si="20"/>
        <v>2</v>
      </c>
    </row>
    <row r="315" spans="1:12">
      <c r="A315" s="19" t="s">
        <v>54</v>
      </c>
      <c r="B315" s="22"/>
      <c r="C315" s="22"/>
      <c r="D315" s="22"/>
      <c r="E315" s="22"/>
      <c r="F315" s="22"/>
      <c r="G315" s="22"/>
      <c r="H315" s="22"/>
      <c r="I315" s="22"/>
      <c r="J315" s="22"/>
      <c r="K315" s="22">
        <f t="shared" si="20"/>
        <v>0</v>
      </c>
    </row>
    <row r="316" spans="1:12">
      <c r="A316" s="19" t="s">
        <v>55</v>
      </c>
      <c r="B316" s="22"/>
      <c r="C316" s="22"/>
      <c r="D316" s="22"/>
      <c r="E316" s="22"/>
      <c r="F316" s="22"/>
      <c r="G316" s="22"/>
      <c r="H316" s="22"/>
      <c r="I316" s="22"/>
      <c r="J316" s="22"/>
      <c r="K316" s="22">
        <f t="shared" si="20"/>
        <v>0</v>
      </c>
    </row>
    <row r="317" spans="1:12">
      <c r="A317" s="3" t="s">
        <v>15</v>
      </c>
      <c r="B317" s="22"/>
      <c r="C317" s="22"/>
      <c r="D317" s="22"/>
      <c r="E317" s="22"/>
      <c r="F317" s="22"/>
      <c r="G317" s="22"/>
      <c r="H317" s="22"/>
      <c r="I317" s="22"/>
      <c r="J317" s="22"/>
      <c r="K317" s="22">
        <f t="shared" si="20"/>
        <v>0</v>
      </c>
    </row>
    <row r="318" spans="1:12">
      <c r="A318" s="19" t="s">
        <v>56</v>
      </c>
      <c r="B318" s="22"/>
      <c r="C318" s="22"/>
      <c r="D318" s="22"/>
      <c r="E318" s="22"/>
      <c r="F318" s="22"/>
      <c r="G318" s="22"/>
      <c r="H318" s="22"/>
      <c r="I318" s="22"/>
      <c r="J318" s="22"/>
      <c r="K318" s="22">
        <f t="shared" si="20"/>
        <v>0</v>
      </c>
    </row>
    <row r="319" spans="1:12">
      <c r="A319" s="19" t="s">
        <v>49</v>
      </c>
      <c r="B319" s="22"/>
      <c r="C319" s="22"/>
      <c r="D319" s="22"/>
      <c r="E319" s="22"/>
      <c r="F319" s="22"/>
      <c r="G319" s="22"/>
      <c r="H319" s="22"/>
      <c r="I319" s="22"/>
      <c r="J319" s="22"/>
      <c r="K319" s="22">
        <f t="shared" si="20"/>
        <v>0</v>
      </c>
    </row>
    <row r="320" spans="1:12">
      <c r="A320" s="3" t="s">
        <v>16</v>
      </c>
      <c r="B320" s="22"/>
      <c r="C320" s="22"/>
      <c r="D320" s="22"/>
      <c r="E320" s="22"/>
      <c r="F320" s="22"/>
      <c r="G320" s="22"/>
      <c r="H320" s="22"/>
      <c r="I320" s="22"/>
      <c r="J320" s="22"/>
      <c r="K320" s="22">
        <f t="shared" si="20"/>
        <v>0</v>
      </c>
    </row>
    <row r="321" spans="1:11">
      <c r="A321" s="19" t="s">
        <v>57</v>
      </c>
      <c r="B321" s="22"/>
      <c r="C321" s="22"/>
      <c r="D321" s="22"/>
      <c r="E321" s="22"/>
      <c r="F321" s="22"/>
      <c r="G321" s="22"/>
      <c r="H321" s="22"/>
      <c r="I321" s="22"/>
      <c r="J321" s="22"/>
      <c r="K321" s="22">
        <f t="shared" si="20"/>
        <v>0</v>
      </c>
    </row>
    <row r="322" spans="1:11">
      <c r="A322" s="3" t="s">
        <v>17</v>
      </c>
      <c r="B322" s="22"/>
      <c r="C322" s="22"/>
      <c r="D322" s="22"/>
      <c r="E322" s="22"/>
      <c r="F322" s="22"/>
      <c r="G322" s="22">
        <v>500</v>
      </c>
      <c r="H322" s="22"/>
      <c r="I322" s="22">
        <v>200</v>
      </c>
      <c r="J322" s="22"/>
      <c r="K322" s="22">
        <f t="shared" si="20"/>
        <v>700</v>
      </c>
    </row>
    <row r="323" spans="1:11">
      <c r="A323" s="131" t="s">
        <v>222</v>
      </c>
      <c r="B323" s="22"/>
      <c r="C323" s="22"/>
      <c r="D323" s="22"/>
      <c r="E323" s="22"/>
      <c r="F323" s="22"/>
      <c r="G323" s="22"/>
      <c r="I323" s="22"/>
      <c r="J323" s="22"/>
      <c r="K323" s="22">
        <f t="shared" si="20"/>
        <v>0</v>
      </c>
    </row>
    <row r="324" spans="1:11">
      <c r="A324" s="11" t="s">
        <v>24</v>
      </c>
      <c r="B324" s="22">
        <f t="shared" ref="B324:J324" si="21">SUM(B289:B323)</f>
        <v>0</v>
      </c>
      <c r="C324" s="22">
        <f t="shared" si="21"/>
        <v>0</v>
      </c>
      <c r="D324" s="22">
        <f t="shared" si="21"/>
        <v>0</v>
      </c>
      <c r="E324" s="22">
        <f t="shared" si="21"/>
        <v>0</v>
      </c>
      <c r="F324" s="22">
        <f t="shared" si="21"/>
        <v>0</v>
      </c>
      <c r="G324" s="88">
        <f t="shared" si="21"/>
        <v>524</v>
      </c>
      <c r="H324" s="88">
        <f t="shared" si="21"/>
        <v>99</v>
      </c>
      <c r="I324" s="22">
        <f t="shared" si="21"/>
        <v>200</v>
      </c>
      <c r="J324" s="22">
        <f t="shared" si="21"/>
        <v>363</v>
      </c>
      <c r="K324" s="22">
        <f>SUM(K289:K323)</f>
        <v>1186</v>
      </c>
    </row>
    <row r="325" spans="1:11">
      <c r="A325" s="1"/>
    </row>
    <row r="326" spans="1:11">
      <c r="A326" s="1" t="s">
        <v>163</v>
      </c>
    </row>
    <row r="327" spans="1:11">
      <c r="A327" s="1" t="s">
        <v>127</v>
      </c>
      <c r="B327" s="2"/>
      <c r="C327" s="2"/>
      <c r="D327" s="2"/>
      <c r="E327" s="2"/>
      <c r="F327" s="2"/>
      <c r="G327" s="2"/>
      <c r="H327" s="2"/>
      <c r="I327" s="2"/>
      <c r="J327" s="2"/>
      <c r="K327" s="2"/>
    </row>
    <row r="328" spans="1:11">
      <c r="A328" s="1" t="s">
        <v>69</v>
      </c>
      <c r="B328" s="2"/>
      <c r="C328" s="2"/>
      <c r="D328" s="2"/>
      <c r="E328" s="2"/>
      <c r="F328" s="2"/>
      <c r="G328" s="2"/>
      <c r="H328" s="2"/>
      <c r="I328" s="2"/>
      <c r="J328" s="2"/>
      <c r="K328" s="2"/>
    </row>
    <row r="329" spans="1:11">
      <c r="A329" s="2"/>
      <c r="B329" s="1" t="s">
        <v>20</v>
      </c>
      <c r="C329" s="2"/>
      <c r="D329" s="2"/>
      <c r="E329" s="2"/>
      <c r="F329" s="1" t="s">
        <v>21</v>
      </c>
      <c r="G329" s="2"/>
      <c r="H329" s="2"/>
      <c r="I329" s="2"/>
      <c r="J329" s="2"/>
      <c r="K329" s="2"/>
    </row>
    <row r="330" spans="1:11">
      <c r="A330" s="34" t="s">
        <v>19</v>
      </c>
      <c r="B330" s="5">
        <v>13</v>
      </c>
      <c r="C330" s="5">
        <v>18</v>
      </c>
      <c r="D330" s="5">
        <v>23</v>
      </c>
      <c r="E330" s="5">
        <v>28</v>
      </c>
      <c r="F330" s="5">
        <v>3</v>
      </c>
      <c r="G330" s="5">
        <v>8</v>
      </c>
      <c r="H330" s="5">
        <v>13</v>
      </c>
      <c r="I330" s="5">
        <v>18</v>
      </c>
      <c r="J330" s="5">
        <v>23</v>
      </c>
      <c r="K330" s="8" t="s">
        <v>24</v>
      </c>
    </row>
    <row r="331" spans="1:11">
      <c r="A331" s="3" t="s">
        <v>1</v>
      </c>
      <c r="B331" s="88">
        <f t="shared" ref="B331:J331" si="22">B74+B117+B160+B203</f>
        <v>0</v>
      </c>
      <c r="C331" s="88">
        <f t="shared" si="22"/>
        <v>0</v>
      </c>
      <c r="D331" s="88">
        <f t="shared" si="22"/>
        <v>0</v>
      </c>
      <c r="E331" s="88">
        <f t="shared" si="22"/>
        <v>0</v>
      </c>
      <c r="F331" s="88">
        <f t="shared" si="22"/>
        <v>0</v>
      </c>
      <c r="G331" s="88">
        <f t="shared" si="22"/>
        <v>13</v>
      </c>
      <c r="H331" s="88">
        <f t="shared" si="22"/>
        <v>33</v>
      </c>
      <c r="I331" s="88">
        <f t="shared" si="22"/>
        <v>14</v>
      </c>
      <c r="J331" s="88">
        <f t="shared" si="22"/>
        <v>26</v>
      </c>
      <c r="K331" s="53">
        <f>SUM(B331:J331)</f>
        <v>86</v>
      </c>
    </row>
    <row r="332" spans="1:11">
      <c r="A332" s="36" t="s">
        <v>51</v>
      </c>
      <c r="B332" s="88">
        <f t="shared" ref="B332:J332" si="23">B75+B118+B161+B204</f>
        <v>0</v>
      </c>
      <c r="C332" s="88">
        <f t="shared" si="23"/>
        <v>0</v>
      </c>
      <c r="D332" s="88">
        <f t="shared" si="23"/>
        <v>0</v>
      </c>
      <c r="E332" s="88">
        <f t="shared" si="23"/>
        <v>0</v>
      </c>
      <c r="F332" s="88">
        <f t="shared" si="23"/>
        <v>0</v>
      </c>
      <c r="G332" s="88">
        <f t="shared" si="23"/>
        <v>0</v>
      </c>
      <c r="H332" s="88">
        <f t="shared" si="23"/>
        <v>0</v>
      </c>
      <c r="I332" s="88">
        <f t="shared" si="23"/>
        <v>0</v>
      </c>
      <c r="J332" s="88">
        <f t="shared" si="23"/>
        <v>0</v>
      </c>
      <c r="K332" s="53">
        <f t="shared" ref="K332:K365" si="24">SUM(B332:J332)</f>
        <v>0</v>
      </c>
    </row>
    <row r="333" spans="1:11">
      <c r="A333" s="36" t="s">
        <v>47</v>
      </c>
      <c r="B333" s="88">
        <f t="shared" ref="B333:J333" si="25">B76+B119+B162+B205</f>
        <v>0</v>
      </c>
      <c r="C333" s="88">
        <f t="shared" si="25"/>
        <v>0</v>
      </c>
      <c r="D333" s="88">
        <f t="shared" si="25"/>
        <v>0</v>
      </c>
      <c r="E333" s="88">
        <f t="shared" si="25"/>
        <v>0</v>
      </c>
      <c r="F333" s="88">
        <f t="shared" si="25"/>
        <v>0</v>
      </c>
      <c r="G333" s="88">
        <f t="shared" si="25"/>
        <v>0</v>
      </c>
      <c r="H333" s="88">
        <f t="shared" si="25"/>
        <v>0</v>
      </c>
      <c r="I333" s="88">
        <f t="shared" si="25"/>
        <v>2</v>
      </c>
      <c r="J333" s="88">
        <f t="shared" si="25"/>
        <v>0</v>
      </c>
      <c r="K333" s="53">
        <f t="shared" si="24"/>
        <v>2</v>
      </c>
    </row>
    <row r="334" spans="1:11">
      <c r="A334" s="36" t="s">
        <v>43</v>
      </c>
      <c r="B334" s="88">
        <f t="shared" ref="B334:J334" si="26">B77+B120+B163+B206</f>
        <v>0</v>
      </c>
      <c r="C334" s="88">
        <f t="shared" si="26"/>
        <v>0</v>
      </c>
      <c r="D334" s="88">
        <f t="shared" si="26"/>
        <v>3</v>
      </c>
      <c r="E334" s="88">
        <f t="shared" si="26"/>
        <v>2</v>
      </c>
      <c r="F334" s="88">
        <f t="shared" si="26"/>
        <v>14</v>
      </c>
      <c r="G334" s="88">
        <f t="shared" si="26"/>
        <v>38</v>
      </c>
      <c r="H334" s="88">
        <f t="shared" si="26"/>
        <v>25</v>
      </c>
      <c r="I334" s="88">
        <f t="shared" si="26"/>
        <v>10</v>
      </c>
      <c r="J334" s="88">
        <f t="shared" si="26"/>
        <v>0</v>
      </c>
      <c r="K334" s="53">
        <f t="shared" si="24"/>
        <v>92</v>
      </c>
    </row>
    <row r="335" spans="1:11">
      <c r="A335" s="3" t="s">
        <v>2</v>
      </c>
      <c r="B335" s="88">
        <f t="shared" ref="B335:J335" si="27">B78+B121+B164+B207</f>
        <v>0</v>
      </c>
      <c r="C335" s="88">
        <f t="shared" si="27"/>
        <v>0</v>
      </c>
      <c r="D335" s="88">
        <f t="shared" si="27"/>
        <v>16</v>
      </c>
      <c r="E335" s="88">
        <f t="shared" si="27"/>
        <v>21</v>
      </c>
      <c r="F335" s="88">
        <f t="shared" si="27"/>
        <v>52</v>
      </c>
      <c r="G335" s="88">
        <f t="shared" si="27"/>
        <v>94</v>
      </c>
      <c r="H335" s="88">
        <f t="shared" si="27"/>
        <v>4</v>
      </c>
      <c r="I335" s="88">
        <f t="shared" si="27"/>
        <v>15</v>
      </c>
      <c r="J335" s="88">
        <f t="shared" si="27"/>
        <v>18</v>
      </c>
      <c r="K335" s="53">
        <f t="shared" si="24"/>
        <v>220</v>
      </c>
    </row>
    <row r="336" spans="1:11">
      <c r="A336" s="36" t="s">
        <v>45</v>
      </c>
      <c r="B336" s="88">
        <f t="shared" ref="B336:J336" si="28">B79+B122+B165+B208</f>
        <v>0</v>
      </c>
      <c r="C336" s="88">
        <f t="shared" si="28"/>
        <v>0</v>
      </c>
      <c r="D336" s="88">
        <f t="shared" si="28"/>
        <v>0</v>
      </c>
      <c r="E336" s="88">
        <f t="shared" si="28"/>
        <v>0</v>
      </c>
      <c r="F336" s="88">
        <f t="shared" si="28"/>
        <v>0</v>
      </c>
      <c r="G336" s="88">
        <f t="shared" si="28"/>
        <v>0</v>
      </c>
      <c r="H336" s="88">
        <f t="shared" si="28"/>
        <v>0</v>
      </c>
      <c r="I336" s="88">
        <f t="shared" si="28"/>
        <v>0</v>
      </c>
      <c r="J336" s="88">
        <f t="shared" si="28"/>
        <v>0</v>
      </c>
      <c r="K336" s="53">
        <f t="shared" si="24"/>
        <v>0</v>
      </c>
    </row>
    <row r="337" spans="1:11">
      <c r="A337" s="3" t="s">
        <v>3</v>
      </c>
      <c r="B337" s="88">
        <f t="shared" ref="B337:J337" si="29">B80+B123+B166+B209</f>
        <v>1</v>
      </c>
      <c r="C337" s="53">
        <f t="shared" si="29"/>
        <v>3</v>
      </c>
      <c r="D337" s="88">
        <f t="shared" si="29"/>
        <v>8</v>
      </c>
      <c r="E337" s="88">
        <f t="shared" si="29"/>
        <v>9</v>
      </c>
      <c r="F337" s="88">
        <f t="shared" si="29"/>
        <v>4</v>
      </c>
      <c r="G337" s="88">
        <f t="shared" si="29"/>
        <v>4</v>
      </c>
      <c r="H337" s="88">
        <f t="shared" si="29"/>
        <v>1</v>
      </c>
      <c r="I337" s="88">
        <f t="shared" si="29"/>
        <v>0</v>
      </c>
      <c r="J337" s="88">
        <f t="shared" si="29"/>
        <v>0</v>
      </c>
      <c r="K337" s="53">
        <f t="shared" si="24"/>
        <v>30</v>
      </c>
    </row>
    <row r="338" spans="1:11">
      <c r="A338" s="3" t="s">
        <v>4</v>
      </c>
      <c r="B338" s="88">
        <f t="shared" ref="B338:J338" si="30">B81+B124+B167+B210</f>
        <v>0</v>
      </c>
      <c r="C338" s="88">
        <f t="shared" si="30"/>
        <v>0</v>
      </c>
      <c r="D338" s="88">
        <f t="shared" si="30"/>
        <v>0</v>
      </c>
      <c r="E338" s="88">
        <f t="shared" si="30"/>
        <v>1</v>
      </c>
      <c r="F338" s="88">
        <f t="shared" si="30"/>
        <v>0</v>
      </c>
      <c r="G338" s="88">
        <f t="shared" si="30"/>
        <v>0</v>
      </c>
      <c r="H338" s="88">
        <f t="shared" si="30"/>
        <v>1</v>
      </c>
      <c r="I338" s="88">
        <f t="shared" si="30"/>
        <v>1</v>
      </c>
      <c r="J338" s="88">
        <f t="shared" si="30"/>
        <v>0</v>
      </c>
      <c r="K338" s="53">
        <f t="shared" si="24"/>
        <v>3</v>
      </c>
    </row>
    <row r="339" spans="1:11">
      <c r="A339" s="36" t="s">
        <v>50</v>
      </c>
      <c r="B339" s="88">
        <f t="shared" ref="B339:J339" si="31">B82+B125+B168+B211</f>
        <v>0</v>
      </c>
      <c r="C339" s="88">
        <f t="shared" si="31"/>
        <v>0</v>
      </c>
      <c r="D339" s="88">
        <f t="shared" si="31"/>
        <v>0</v>
      </c>
      <c r="E339" s="88">
        <f t="shared" si="31"/>
        <v>2</v>
      </c>
      <c r="F339" s="88">
        <f t="shared" si="31"/>
        <v>0</v>
      </c>
      <c r="G339" s="88">
        <f t="shared" si="31"/>
        <v>0</v>
      </c>
      <c r="H339" s="88">
        <f t="shared" si="31"/>
        <v>0</v>
      </c>
      <c r="I339" s="88">
        <f t="shared" si="31"/>
        <v>0</v>
      </c>
      <c r="J339" s="88">
        <f t="shared" si="31"/>
        <v>0</v>
      </c>
      <c r="K339" s="53">
        <f t="shared" si="24"/>
        <v>2</v>
      </c>
    </row>
    <row r="340" spans="1:11">
      <c r="A340" s="3" t="s">
        <v>6</v>
      </c>
      <c r="B340" s="88">
        <f t="shared" ref="B340:J340" si="32">B83+B126+B169+B212</f>
        <v>0</v>
      </c>
      <c r="C340" s="88">
        <f t="shared" si="32"/>
        <v>0</v>
      </c>
      <c r="D340" s="88">
        <f t="shared" si="32"/>
        <v>0</v>
      </c>
      <c r="E340" s="88">
        <f t="shared" si="32"/>
        <v>0</v>
      </c>
      <c r="F340" s="88">
        <f t="shared" si="32"/>
        <v>0</v>
      </c>
      <c r="G340" s="88">
        <f t="shared" si="32"/>
        <v>0</v>
      </c>
      <c r="H340" s="88">
        <f t="shared" si="32"/>
        <v>0</v>
      </c>
      <c r="I340" s="88">
        <f t="shared" si="32"/>
        <v>0</v>
      </c>
      <c r="J340" s="88">
        <f t="shared" si="32"/>
        <v>0</v>
      </c>
      <c r="K340" s="53">
        <f t="shared" si="24"/>
        <v>0</v>
      </c>
    </row>
    <row r="341" spans="1:11">
      <c r="A341" s="3" t="s">
        <v>7</v>
      </c>
      <c r="B341" s="88">
        <f t="shared" ref="B341:J341" si="33">B84+B127+B170+B213</f>
        <v>0</v>
      </c>
      <c r="C341" s="88">
        <f t="shared" si="33"/>
        <v>0</v>
      </c>
      <c r="D341" s="88">
        <f t="shared" si="33"/>
        <v>0</v>
      </c>
      <c r="E341" s="88">
        <f t="shared" si="33"/>
        <v>0</v>
      </c>
      <c r="F341" s="88">
        <f t="shared" si="33"/>
        <v>8</v>
      </c>
      <c r="G341" s="88">
        <f t="shared" si="33"/>
        <v>1</v>
      </c>
      <c r="H341" s="88">
        <f t="shared" si="33"/>
        <v>11</v>
      </c>
      <c r="I341" s="88">
        <f t="shared" si="33"/>
        <v>12</v>
      </c>
      <c r="J341" s="88">
        <f t="shared" si="33"/>
        <v>27</v>
      </c>
      <c r="K341" s="53">
        <f t="shared" si="24"/>
        <v>59</v>
      </c>
    </row>
    <row r="342" spans="1:11">
      <c r="A342" s="36" t="s">
        <v>52</v>
      </c>
      <c r="B342" s="88">
        <f t="shared" ref="B342:J342" si="34">B85+B128+B171+B214</f>
        <v>0</v>
      </c>
      <c r="C342" s="88">
        <f t="shared" si="34"/>
        <v>0</v>
      </c>
      <c r="D342" s="88">
        <f t="shared" si="34"/>
        <v>0</v>
      </c>
      <c r="E342" s="88">
        <f t="shared" si="34"/>
        <v>0</v>
      </c>
      <c r="F342" s="88">
        <f t="shared" si="34"/>
        <v>0</v>
      </c>
      <c r="G342" s="88">
        <f t="shared" si="34"/>
        <v>0</v>
      </c>
      <c r="H342" s="88">
        <f t="shared" si="34"/>
        <v>0</v>
      </c>
      <c r="I342" s="88">
        <f t="shared" si="34"/>
        <v>3</v>
      </c>
      <c r="J342" s="88">
        <f t="shared" si="34"/>
        <v>0</v>
      </c>
      <c r="K342" s="53">
        <f t="shared" si="24"/>
        <v>3</v>
      </c>
    </row>
    <row r="343" spans="1:11">
      <c r="A343" s="36" t="s">
        <v>53</v>
      </c>
      <c r="B343" s="88">
        <f t="shared" ref="B343:J343" si="35">B86+B129+B172+B215</f>
        <v>0</v>
      </c>
      <c r="C343" s="88">
        <f t="shared" si="35"/>
        <v>0</v>
      </c>
      <c r="D343" s="88">
        <f t="shared" si="35"/>
        <v>0</v>
      </c>
      <c r="E343" s="88">
        <f t="shared" si="35"/>
        <v>0</v>
      </c>
      <c r="F343" s="88">
        <f t="shared" si="35"/>
        <v>0</v>
      </c>
      <c r="G343" s="88">
        <f t="shared" si="35"/>
        <v>0</v>
      </c>
      <c r="H343" s="88">
        <f t="shared" si="35"/>
        <v>0</v>
      </c>
      <c r="I343" s="88">
        <f t="shared" si="35"/>
        <v>0</v>
      </c>
      <c r="J343" s="88">
        <f t="shared" si="35"/>
        <v>0</v>
      </c>
      <c r="K343" s="53">
        <f t="shared" si="24"/>
        <v>0</v>
      </c>
    </row>
    <row r="344" spans="1:11">
      <c r="A344" s="36" t="s">
        <v>44</v>
      </c>
      <c r="B344" s="88">
        <f t="shared" ref="B344:J344" si="36">B87+B130+B173+B216</f>
        <v>0</v>
      </c>
      <c r="C344" s="88">
        <f t="shared" si="36"/>
        <v>0</v>
      </c>
      <c r="D344" s="88">
        <f t="shared" si="36"/>
        <v>0</v>
      </c>
      <c r="E344" s="88">
        <f t="shared" si="36"/>
        <v>0</v>
      </c>
      <c r="F344" s="88">
        <f t="shared" si="36"/>
        <v>0</v>
      </c>
      <c r="G344" s="88">
        <f t="shared" si="36"/>
        <v>0</v>
      </c>
      <c r="H344" s="88">
        <f t="shared" si="36"/>
        <v>0</v>
      </c>
      <c r="I344" s="88">
        <f t="shared" si="36"/>
        <v>0</v>
      </c>
      <c r="J344" s="88">
        <f t="shared" si="36"/>
        <v>0</v>
      </c>
      <c r="K344" s="53">
        <f t="shared" si="24"/>
        <v>0</v>
      </c>
    </row>
    <row r="345" spans="1:11">
      <c r="A345" s="3" t="s">
        <v>8</v>
      </c>
      <c r="B345" s="88">
        <f t="shared" ref="B345:J345" si="37">B88+B131+B174+B217</f>
        <v>0</v>
      </c>
      <c r="C345" s="88">
        <f t="shared" si="37"/>
        <v>0</v>
      </c>
      <c r="D345" s="88">
        <f t="shared" si="37"/>
        <v>0</v>
      </c>
      <c r="E345" s="88">
        <f t="shared" si="37"/>
        <v>0</v>
      </c>
      <c r="F345" s="88">
        <f t="shared" si="37"/>
        <v>0</v>
      </c>
      <c r="G345" s="88">
        <f t="shared" si="37"/>
        <v>1</v>
      </c>
      <c r="H345" s="88">
        <f t="shared" si="37"/>
        <v>24</v>
      </c>
      <c r="I345" s="88">
        <f t="shared" si="37"/>
        <v>36</v>
      </c>
      <c r="J345" s="88">
        <f t="shared" si="37"/>
        <v>0</v>
      </c>
      <c r="K345" s="53">
        <f t="shared" si="24"/>
        <v>61</v>
      </c>
    </row>
    <row r="346" spans="1:11">
      <c r="A346" s="3" t="s">
        <v>9</v>
      </c>
      <c r="B346" s="88">
        <f t="shared" ref="B346:J346" si="38">B89+B132+B175+B218</f>
        <v>0</v>
      </c>
      <c r="C346" s="88">
        <f t="shared" si="38"/>
        <v>0</v>
      </c>
      <c r="D346" s="88">
        <f t="shared" si="38"/>
        <v>0</v>
      </c>
      <c r="E346" s="88">
        <f t="shared" si="38"/>
        <v>0</v>
      </c>
      <c r="F346" s="88">
        <f t="shared" si="38"/>
        <v>0</v>
      </c>
      <c r="G346" s="88">
        <f t="shared" si="38"/>
        <v>0</v>
      </c>
      <c r="H346" s="88">
        <f t="shared" si="38"/>
        <v>75</v>
      </c>
      <c r="I346" s="88">
        <f t="shared" si="38"/>
        <v>205</v>
      </c>
      <c r="J346" s="88">
        <f t="shared" si="38"/>
        <v>0</v>
      </c>
      <c r="K346" s="53">
        <f t="shared" si="24"/>
        <v>280</v>
      </c>
    </row>
    <row r="347" spans="1:11">
      <c r="A347" s="36" t="s">
        <v>46</v>
      </c>
      <c r="B347" s="88">
        <f t="shared" ref="B347:J347" si="39">B90+B133+B176+B219</f>
        <v>0</v>
      </c>
      <c r="C347" s="88">
        <f t="shared" si="39"/>
        <v>0</v>
      </c>
      <c r="D347" s="88">
        <f t="shared" si="39"/>
        <v>0</v>
      </c>
      <c r="E347" s="88">
        <f t="shared" si="39"/>
        <v>0</v>
      </c>
      <c r="F347" s="88">
        <f t="shared" si="39"/>
        <v>0</v>
      </c>
      <c r="G347" s="88">
        <f t="shared" si="39"/>
        <v>0</v>
      </c>
      <c r="H347" s="88">
        <f t="shared" si="39"/>
        <v>2</v>
      </c>
      <c r="I347" s="88">
        <f t="shared" si="39"/>
        <v>0</v>
      </c>
      <c r="J347" s="88">
        <f t="shared" si="39"/>
        <v>6</v>
      </c>
      <c r="K347" s="53">
        <f t="shared" si="24"/>
        <v>8</v>
      </c>
    </row>
    <row r="348" spans="1:11">
      <c r="A348" s="3" t="s">
        <v>10</v>
      </c>
      <c r="B348" s="88">
        <f t="shared" ref="B348:J348" si="40">B91+B134+B177+B220</f>
        <v>0</v>
      </c>
      <c r="C348" s="88">
        <f t="shared" si="40"/>
        <v>0</v>
      </c>
      <c r="D348" s="88">
        <f t="shared" si="40"/>
        <v>0</v>
      </c>
      <c r="E348" s="88">
        <f t="shared" si="40"/>
        <v>0</v>
      </c>
      <c r="F348" s="88">
        <f t="shared" si="40"/>
        <v>0</v>
      </c>
      <c r="G348" s="88">
        <f t="shared" si="40"/>
        <v>0</v>
      </c>
      <c r="H348" s="88">
        <f t="shared" si="40"/>
        <v>0</v>
      </c>
      <c r="I348" s="88">
        <f t="shared" si="40"/>
        <v>8</v>
      </c>
      <c r="J348" s="88">
        <f t="shared" si="40"/>
        <v>0</v>
      </c>
      <c r="K348" s="53">
        <f t="shared" si="24"/>
        <v>8</v>
      </c>
    </row>
    <row r="349" spans="1:11">
      <c r="A349" s="3" t="s">
        <v>11</v>
      </c>
      <c r="B349" s="88">
        <f t="shared" ref="B349:J349" si="41">B92+B135+B178+B221</f>
        <v>0</v>
      </c>
      <c r="C349" s="88">
        <f t="shared" si="41"/>
        <v>0</v>
      </c>
      <c r="D349" s="88">
        <f t="shared" si="41"/>
        <v>0</v>
      </c>
      <c r="E349" s="88">
        <f t="shared" si="41"/>
        <v>0</v>
      </c>
      <c r="F349" s="88">
        <f t="shared" si="41"/>
        <v>1</v>
      </c>
      <c r="G349" s="88">
        <f t="shared" si="41"/>
        <v>110</v>
      </c>
      <c r="H349" s="88">
        <f t="shared" si="41"/>
        <v>5022</v>
      </c>
      <c r="I349" s="88">
        <f t="shared" si="41"/>
        <v>2529</v>
      </c>
      <c r="J349" s="88">
        <f t="shared" si="41"/>
        <v>70</v>
      </c>
      <c r="K349" s="53">
        <f t="shared" si="24"/>
        <v>7732</v>
      </c>
    </row>
    <row r="350" spans="1:11">
      <c r="A350" s="3" t="s">
        <v>12</v>
      </c>
      <c r="B350" s="88">
        <f t="shared" ref="B350:J350" si="42">B93+B136+B179+B222</f>
        <v>0</v>
      </c>
      <c r="C350" s="88">
        <f t="shared" si="42"/>
        <v>0</v>
      </c>
      <c r="D350" s="88">
        <f t="shared" si="42"/>
        <v>0</v>
      </c>
      <c r="E350" s="88">
        <f t="shared" si="42"/>
        <v>0</v>
      </c>
      <c r="F350" s="88">
        <f t="shared" si="42"/>
        <v>0</v>
      </c>
      <c r="G350" s="88">
        <f t="shared" si="42"/>
        <v>0</v>
      </c>
      <c r="H350" s="88">
        <f t="shared" si="42"/>
        <v>42</v>
      </c>
      <c r="I350" s="88">
        <f t="shared" si="42"/>
        <v>18</v>
      </c>
      <c r="J350" s="88">
        <f t="shared" si="42"/>
        <v>14</v>
      </c>
      <c r="K350" s="53">
        <f t="shared" si="24"/>
        <v>74</v>
      </c>
    </row>
    <row r="351" spans="1:11">
      <c r="A351" s="36" t="s">
        <v>33</v>
      </c>
      <c r="B351" s="88">
        <f t="shared" ref="B351:J351" si="43">B94+B137+B180+B223</f>
        <v>0</v>
      </c>
      <c r="C351" s="88">
        <f t="shared" si="43"/>
        <v>0</v>
      </c>
      <c r="D351" s="88">
        <f t="shared" si="43"/>
        <v>0</v>
      </c>
      <c r="E351" s="88">
        <f t="shared" si="43"/>
        <v>0</v>
      </c>
      <c r="F351" s="88">
        <f t="shared" si="43"/>
        <v>0</v>
      </c>
      <c r="G351" s="88">
        <f t="shared" si="43"/>
        <v>0</v>
      </c>
      <c r="H351" s="88">
        <f t="shared" si="43"/>
        <v>0</v>
      </c>
      <c r="I351" s="88">
        <f t="shared" si="43"/>
        <v>0</v>
      </c>
      <c r="J351" s="88">
        <f t="shared" si="43"/>
        <v>0</v>
      </c>
      <c r="K351" s="53">
        <f t="shared" si="24"/>
        <v>0</v>
      </c>
    </row>
    <row r="352" spans="1:11">
      <c r="A352" s="3" t="s">
        <v>18</v>
      </c>
      <c r="B352" s="88">
        <f t="shared" ref="B352:J352" si="44">B95+B138+B181+B224</f>
        <v>0</v>
      </c>
      <c r="C352" s="88">
        <f t="shared" si="44"/>
        <v>0</v>
      </c>
      <c r="D352" s="88">
        <f t="shared" si="44"/>
        <v>0</v>
      </c>
      <c r="E352" s="88">
        <f t="shared" si="44"/>
        <v>1</v>
      </c>
      <c r="F352" s="88">
        <f t="shared" si="44"/>
        <v>0</v>
      </c>
      <c r="G352" s="88">
        <f t="shared" si="44"/>
        <v>50</v>
      </c>
      <c r="H352" s="88">
        <f t="shared" si="44"/>
        <v>5050</v>
      </c>
      <c r="I352" s="88">
        <f t="shared" si="44"/>
        <v>120</v>
      </c>
      <c r="J352" s="88">
        <f t="shared" si="44"/>
        <v>51</v>
      </c>
      <c r="K352" s="53">
        <f t="shared" si="24"/>
        <v>5272</v>
      </c>
    </row>
    <row r="353" spans="1:25">
      <c r="A353" s="36" t="s">
        <v>48</v>
      </c>
      <c r="B353" s="88">
        <f t="shared" ref="B353:J353" si="45">B96+B139+B182+B225</f>
        <v>0</v>
      </c>
      <c r="C353" s="88">
        <f t="shared" si="45"/>
        <v>0</v>
      </c>
      <c r="D353" s="88">
        <f t="shared" si="45"/>
        <v>0</v>
      </c>
      <c r="E353" s="88">
        <f t="shared" si="45"/>
        <v>0</v>
      </c>
      <c r="F353" s="88">
        <f t="shared" si="45"/>
        <v>0</v>
      </c>
      <c r="G353" s="88">
        <f t="shared" si="45"/>
        <v>0</v>
      </c>
      <c r="H353" s="88">
        <f t="shared" si="45"/>
        <v>0</v>
      </c>
      <c r="I353" s="88">
        <f t="shared" si="45"/>
        <v>0</v>
      </c>
      <c r="J353" s="88">
        <f t="shared" si="45"/>
        <v>0</v>
      </c>
      <c r="K353" s="53">
        <f t="shared" si="24"/>
        <v>0</v>
      </c>
    </row>
    <row r="354" spans="1:25">
      <c r="A354" s="3" t="s">
        <v>13</v>
      </c>
      <c r="B354" s="88">
        <f t="shared" ref="B354:J354" si="46">B97+B140+B183+B226</f>
        <v>0</v>
      </c>
      <c r="C354" s="88">
        <f t="shared" si="46"/>
        <v>0</v>
      </c>
      <c r="D354" s="88">
        <f t="shared" si="46"/>
        <v>0</v>
      </c>
      <c r="E354" s="88">
        <f t="shared" si="46"/>
        <v>0</v>
      </c>
      <c r="F354" s="88">
        <f t="shared" si="46"/>
        <v>0</v>
      </c>
      <c r="G354" s="88">
        <f t="shared" si="46"/>
        <v>0</v>
      </c>
      <c r="H354" s="88">
        <f t="shared" si="46"/>
        <v>1</v>
      </c>
      <c r="I354" s="88">
        <f t="shared" si="46"/>
        <v>3</v>
      </c>
      <c r="J354" s="88">
        <f t="shared" si="46"/>
        <v>135</v>
      </c>
      <c r="K354" s="53">
        <f t="shared" si="24"/>
        <v>139</v>
      </c>
    </row>
    <row r="355" spans="1:25">
      <c r="A355" s="3" t="s">
        <v>14</v>
      </c>
      <c r="B355" s="88">
        <f t="shared" ref="B355:C365" si="47">B98+B141+B184+B227</f>
        <v>0</v>
      </c>
      <c r="C355" s="88">
        <f t="shared" si="47"/>
        <v>0</v>
      </c>
      <c r="D355" s="88">
        <f>D98+D141+D184+D227-88</f>
        <v>108</v>
      </c>
      <c r="E355" s="88">
        <f t="shared" ref="E355:J365" si="48">E98+E141+E184+E227</f>
        <v>4</v>
      </c>
      <c r="F355" s="88">
        <f t="shared" si="48"/>
        <v>14</v>
      </c>
      <c r="G355" s="88">
        <f t="shared" si="48"/>
        <v>84</v>
      </c>
      <c r="H355" s="88">
        <f t="shared" si="48"/>
        <v>1649</v>
      </c>
      <c r="I355" s="88">
        <f t="shared" si="48"/>
        <v>655</v>
      </c>
      <c r="J355" s="88">
        <f t="shared" si="48"/>
        <v>25</v>
      </c>
      <c r="K355" s="53">
        <f t="shared" si="24"/>
        <v>2539</v>
      </c>
      <c r="Y355" s="20"/>
    </row>
    <row r="356" spans="1:25">
      <c r="A356" s="36" t="s">
        <v>42</v>
      </c>
      <c r="B356" s="88">
        <f t="shared" si="47"/>
        <v>0</v>
      </c>
      <c r="C356" s="88">
        <f t="shared" si="47"/>
        <v>2</v>
      </c>
      <c r="D356" s="88">
        <f t="shared" ref="D356:D365" si="49">D99+D142+D185+D228</f>
        <v>0</v>
      </c>
      <c r="E356" s="88">
        <f t="shared" si="48"/>
        <v>0</v>
      </c>
      <c r="F356" s="88">
        <f t="shared" si="48"/>
        <v>0</v>
      </c>
      <c r="G356" s="88">
        <f t="shared" si="48"/>
        <v>0</v>
      </c>
      <c r="H356" s="88">
        <f t="shared" si="48"/>
        <v>0</v>
      </c>
      <c r="I356" s="88">
        <f t="shared" si="48"/>
        <v>0</v>
      </c>
      <c r="J356" s="88">
        <f t="shared" si="48"/>
        <v>0</v>
      </c>
      <c r="K356" s="53">
        <f t="shared" si="24"/>
        <v>2</v>
      </c>
    </row>
    <row r="357" spans="1:25">
      <c r="A357" s="36" t="s">
        <v>54</v>
      </c>
      <c r="B357" s="88">
        <f t="shared" si="47"/>
        <v>0</v>
      </c>
      <c r="C357" s="88">
        <f t="shared" si="47"/>
        <v>0</v>
      </c>
      <c r="D357" s="88">
        <f t="shared" si="49"/>
        <v>0</v>
      </c>
      <c r="E357" s="88">
        <f t="shared" si="48"/>
        <v>0</v>
      </c>
      <c r="F357" s="88">
        <f t="shared" si="48"/>
        <v>0</v>
      </c>
      <c r="G357" s="88">
        <f t="shared" si="48"/>
        <v>0</v>
      </c>
      <c r="H357" s="88">
        <f t="shared" si="48"/>
        <v>0</v>
      </c>
      <c r="I357" s="88">
        <f t="shared" si="48"/>
        <v>0</v>
      </c>
      <c r="J357" s="88">
        <f t="shared" si="48"/>
        <v>0</v>
      </c>
      <c r="K357" s="53">
        <f t="shared" si="24"/>
        <v>0</v>
      </c>
      <c r="S357" s="20"/>
    </row>
    <row r="358" spans="1:25">
      <c r="A358" s="36" t="s">
        <v>55</v>
      </c>
      <c r="B358" s="88">
        <f t="shared" si="47"/>
        <v>0</v>
      </c>
      <c r="C358" s="88">
        <f t="shared" si="47"/>
        <v>0</v>
      </c>
      <c r="D358" s="88">
        <f t="shared" si="49"/>
        <v>0</v>
      </c>
      <c r="E358" s="88">
        <f t="shared" si="48"/>
        <v>0</v>
      </c>
      <c r="F358" s="88">
        <f t="shared" si="48"/>
        <v>0</v>
      </c>
      <c r="G358" s="88">
        <f t="shared" si="48"/>
        <v>0</v>
      </c>
      <c r="H358" s="88">
        <f t="shared" si="48"/>
        <v>0</v>
      </c>
      <c r="I358" s="88">
        <f t="shared" si="48"/>
        <v>0</v>
      </c>
      <c r="J358" s="88">
        <f t="shared" si="48"/>
        <v>0</v>
      </c>
      <c r="K358" s="53">
        <f t="shared" si="24"/>
        <v>0</v>
      </c>
    </row>
    <row r="359" spans="1:25">
      <c r="A359" s="3" t="s">
        <v>15</v>
      </c>
      <c r="B359" s="88">
        <f t="shared" si="47"/>
        <v>0</v>
      </c>
      <c r="C359" s="88">
        <f t="shared" si="47"/>
        <v>0</v>
      </c>
      <c r="D359" s="88">
        <f t="shared" si="49"/>
        <v>0</v>
      </c>
      <c r="E359" s="88">
        <f t="shared" si="48"/>
        <v>0</v>
      </c>
      <c r="F359" s="88">
        <f t="shared" si="48"/>
        <v>0</v>
      </c>
      <c r="G359" s="88">
        <f t="shared" si="48"/>
        <v>0</v>
      </c>
      <c r="H359" s="88">
        <f t="shared" si="48"/>
        <v>4</v>
      </c>
      <c r="I359" s="88">
        <f t="shared" si="48"/>
        <v>12</v>
      </c>
      <c r="J359" s="88">
        <f t="shared" si="48"/>
        <v>0</v>
      </c>
      <c r="K359" s="53">
        <f t="shared" si="24"/>
        <v>16</v>
      </c>
    </row>
    <row r="360" spans="1:25">
      <c r="A360" s="36" t="s">
        <v>56</v>
      </c>
      <c r="B360" s="88">
        <f t="shared" si="47"/>
        <v>0</v>
      </c>
      <c r="C360" s="88">
        <f t="shared" si="47"/>
        <v>0</v>
      </c>
      <c r="D360" s="88">
        <f t="shared" si="49"/>
        <v>0</v>
      </c>
      <c r="E360" s="88">
        <f t="shared" si="48"/>
        <v>0</v>
      </c>
      <c r="F360" s="88">
        <f t="shared" si="48"/>
        <v>0</v>
      </c>
      <c r="G360" s="88">
        <f t="shared" si="48"/>
        <v>0</v>
      </c>
      <c r="H360" s="88">
        <f t="shared" si="48"/>
        <v>19</v>
      </c>
      <c r="I360" s="88">
        <f t="shared" si="48"/>
        <v>0</v>
      </c>
      <c r="J360" s="88">
        <f t="shared" si="48"/>
        <v>0</v>
      </c>
      <c r="K360" s="53">
        <f t="shared" si="24"/>
        <v>19</v>
      </c>
    </row>
    <row r="361" spans="1:25">
      <c r="A361" s="36" t="s">
        <v>49</v>
      </c>
      <c r="B361" s="88">
        <f t="shared" si="47"/>
        <v>0</v>
      </c>
      <c r="C361" s="88">
        <f t="shared" si="47"/>
        <v>0</v>
      </c>
      <c r="D361" s="88">
        <f t="shared" si="49"/>
        <v>0</v>
      </c>
      <c r="E361" s="88">
        <f t="shared" si="48"/>
        <v>0</v>
      </c>
      <c r="F361" s="88">
        <f t="shared" si="48"/>
        <v>0</v>
      </c>
      <c r="G361" s="88">
        <f t="shared" si="48"/>
        <v>6</v>
      </c>
      <c r="H361" s="88">
        <f t="shared" si="48"/>
        <v>133</v>
      </c>
      <c r="I361" s="88">
        <f t="shared" si="48"/>
        <v>136</v>
      </c>
      <c r="J361" s="88">
        <f t="shared" si="48"/>
        <v>29</v>
      </c>
      <c r="K361" s="53">
        <f t="shared" si="24"/>
        <v>304</v>
      </c>
    </row>
    <row r="362" spans="1:25">
      <c r="A362" s="3" t="s">
        <v>16</v>
      </c>
      <c r="B362" s="88">
        <f t="shared" si="47"/>
        <v>0</v>
      </c>
      <c r="C362" s="88">
        <f t="shared" si="47"/>
        <v>0</v>
      </c>
      <c r="D362" s="88">
        <f t="shared" si="49"/>
        <v>0</v>
      </c>
      <c r="E362" s="88">
        <f t="shared" si="48"/>
        <v>0</v>
      </c>
      <c r="F362" s="88">
        <f t="shared" si="48"/>
        <v>0</v>
      </c>
      <c r="G362" s="88">
        <f t="shared" si="48"/>
        <v>0</v>
      </c>
      <c r="H362" s="88">
        <f t="shared" si="48"/>
        <v>0</v>
      </c>
      <c r="I362" s="88">
        <f t="shared" si="48"/>
        <v>0</v>
      </c>
      <c r="J362" s="88">
        <f t="shared" si="48"/>
        <v>0</v>
      </c>
      <c r="K362" s="53">
        <f t="shared" si="24"/>
        <v>0</v>
      </c>
    </row>
    <row r="363" spans="1:25">
      <c r="A363" s="36" t="s">
        <v>57</v>
      </c>
      <c r="B363" s="88">
        <f t="shared" si="47"/>
        <v>0</v>
      </c>
      <c r="C363" s="88">
        <f t="shared" si="47"/>
        <v>0</v>
      </c>
      <c r="D363" s="88">
        <f t="shared" si="49"/>
        <v>0</v>
      </c>
      <c r="E363" s="88">
        <f t="shared" si="48"/>
        <v>0</v>
      </c>
      <c r="F363" s="88">
        <f t="shared" si="48"/>
        <v>0</v>
      </c>
      <c r="G363" s="88">
        <f t="shared" si="48"/>
        <v>0</v>
      </c>
      <c r="H363" s="88">
        <f t="shared" si="48"/>
        <v>0</v>
      </c>
      <c r="I363" s="88">
        <f t="shared" si="48"/>
        <v>0</v>
      </c>
      <c r="J363" s="88">
        <f t="shared" si="48"/>
        <v>0</v>
      </c>
      <c r="K363" s="53">
        <f t="shared" si="24"/>
        <v>0</v>
      </c>
    </row>
    <row r="364" spans="1:25">
      <c r="A364" s="3" t="s">
        <v>17</v>
      </c>
      <c r="B364" s="88">
        <f t="shared" si="47"/>
        <v>0</v>
      </c>
      <c r="C364" s="88">
        <f t="shared" si="47"/>
        <v>0</v>
      </c>
      <c r="D364" s="88">
        <f t="shared" si="49"/>
        <v>0</v>
      </c>
      <c r="E364" s="88">
        <f t="shared" si="48"/>
        <v>0</v>
      </c>
      <c r="F364" s="88">
        <f t="shared" si="48"/>
        <v>0</v>
      </c>
      <c r="G364" s="88">
        <f t="shared" si="48"/>
        <v>0</v>
      </c>
      <c r="H364" s="88">
        <f t="shared" si="48"/>
        <v>0</v>
      </c>
      <c r="I364" s="88">
        <f t="shared" si="48"/>
        <v>0</v>
      </c>
      <c r="J364" s="88">
        <f t="shared" si="48"/>
        <v>0</v>
      </c>
      <c r="K364" s="53">
        <f t="shared" si="24"/>
        <v>0</v>
      </c>
    </row>
    <row r="365" spans="1:25">
      <c r="A365" s="131" t="s">
        <v>222</v>
      </c>
      <c r="B365" s="88">
        <f t="shared" si="47"/>
        <v>0</v>
      </c>
      <c r="C365" s="88">
        <f t="shared" si="47"/>
        <v>0</v>
      </c>
      <c r="D365" s="88">
        <f t="shared" si="49"/>
        <v>0</v>
      </c>
      <c r="E365" s="88">
        <f t="shared" si="48"/>
        <v>0</v>
      </c>
      <c r="F365" s="88">
        <f t="shared" si="48"/>
        <v>0</v>
      </c>
      <c r="G365" s="88">
        <f t="shared" si="48"/>
        <v>0</v>
      </c>
      <c r="H365" s="88">
        <f t="shared" si="48"/>
        <v>0</v>
      </c>
      <c r="I365" s="88">
        <f t="shared" si="48"/>
        <v>2</v>
      </c>
      <c r="J365" s="88">
        <f t="shared" si="48"/>
        <v>3</v>
      </c>
      <c r="K365" s="53">
        <f t="shared" si="24"/>
        <v>5</v>
      </c>
    </row>
    <row r="366" spans="1:25">
      <c r="A366" s="10" t="s">
        <v>24</v>
      </c>
      <c r="B366" s="88">
        <f>SUM(B331:B365)</f>
        <v>1</v>
      </c>
      <c r="C366" s="53">
        <f>SUM(C331:C365)</f>
        <v>5</v>
      </c>
      <c r="D366" s="88">
        <f t="shared" ref="D366:J366" si="50">SUM(D331:D365)</f>
        <v>135</v>
      </c>
      <c r="E366" s="88">
        <f t="shared" si="50"/>
        <v>40</v>
      </c>
      <c r="F366" s="88">
        <f t="shared" si="50"/>
        <v>93</v>
      </c>
      <c r="G366" s="88">
        <f t="shared" si="50"/>
        <v>401</v>
      </c>
      <c r="H366" s="88">
        <f t="shared" si="50"/>
        <v>12096</v>
      </c>
      <c r="I366" s="88">
        <f t="shared" si="50"/>
        <v>3781</v>
      </c>
      <c r="J366" s="88">
        <f t="shared" si="50"/>
        <v>404</v>
      </c>
      <c r="K366" s="53">
        <f>SUM(K331:K365)</f>
        <v>16956</v>
      </c>
    </row>
    <row r="423" s="2" customFormat="1"/>
    <row r="495" s="2" customFormat="1"/>
  </sheetData>
  <sortState ref="AO8:AS42">
    <sortCondition descending="1" ref="AS8:AS42"/>
  </sortState>
  <printOptions horizontalCentered="1" verticalCentered="1" gridLines="1"/>
  <pageMargins left="0.7" right="0.7" top="0.75" bottom="0.75" header="0.3" footer="0.3"/>
  <pageSetup scale="11"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dimension ref="A1:DS132"/>
  <sheetViews>
    <sheetView zoomScaleNormal="100" workbookViewId="0"/>
  </sheetViews>
  <sheetFormatPr defaultRowHeight="15"/>
  <cols>
    <col min="1" max="1" width="25.7109375" customWidth="1"/>
    <col min="15" max="15" width="25.7109375" customWidth="1"/>
    <col min="16" max="20" width="9.28515625" bestFit="1" customWidth="1"/>
    <col min="21" max="22" width="9.5703125" bestFit="1" customWidth="1"/>
    <col min="23" max="23" width="10.5703125" bestFit="1" customWidth="1"/>
    <col min="24" max="24" width="9.28515625" bestFit="1" customWidth="1"/>
    <col min="25" max="25" width="10.5703125" bestFit="1" customWidth="1"/>
    <col min="28" max="28" width="25.7109375" customWidth="1"/>
    <col min="41" max="41" width="27.7109375" customWidth="1"/>
    <col min="42" max="68" width="10.7109375" customWidth="1"/>
  </cols>
  <sheetData>
    <row r="1" spans="1:123">
      <c r="A1" s="1" t="s">
        <v>0</v>
      </c>
      <c r="B1" s="1"/>
    </row>
    <row r="2" spans="1:123">
      <c r="A2" s="1" t="s">
        <v>163</v>
      </c>
      <c r="B2" s="1"/>
    </row>
    <row r="3" spans="1:123">
      <c r="A3" s="1" t="s">
        <v>210</v>
      </c>
      <c r="M3" s="2"/>
    </row>
    <row r="4" spans="1:123">
      <c r="M4" s="2"/>
    </row>
    <row r="5" spans="1:123">
      <c r="A5" s="2" t="s">
        <v>234</v>
      </c>
      <c r="M5" s="2"/>
    </row>
    <row r="6" spans="1:123">
      <c r="A6" s="2"/>
    </row>
    <row r="8" spans="1:123">
      <c r="A8" s="1" t="s">
        <v>163</v>
      </c>
    </row>
    <row r="9" spans="1:123">
      <c r="A9" s="1" t="s">
        <v>172</v>
      </c>
    </row>
    <row r="10" spans="1:123">
      <c r="A10" s="2" t="s">
        <v>32</v>
      </c>
      <c r="C10" s="2"/>
      <c r="D10" s="2"/>
      <c r="E10" s="2"/>
      <c r="F10" s="2"/>
      <c r="G10" s="2"/>
      <c r="H10" s="2"/>
      <c r="I10" s="2"/>
      <c r="J10" s="2"/>
      <c r="K10" s="2"/>
      <c r="P10" s="2"/>
    </row>
    <row r="11" spans="1:123">
      <c r="E11" s="2"/>
      <c r="F11" s="2"/>
      <c r="G11" s="2"/>
      <c r="H11" s="2"/>
      <c r="I11" s="2"/>
      <c r="J11" s="2"/>
      <c r="K11" s="2"/>
      <c r="O11" s="1" t="s">
        <v>163</v>
      </c>
      <c r="P11" s="2"/>
      <c r="Q11" s="2"/>
      <c r="R11" s="2"/>
      <c r="S11" s="2"/>
      <c r="AB11" s="1" t="s">
        <v>163</v>
      </c>
      <c r="AC11" s="2"/>
      <c r="AO11" s="1" t="s">
        <v>165</v>
      </c>
      <c r="AP11" s="1"/>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row>
    <row r="12" spans="1:123">
      <c r="A12" s="2" t="s">
        <v>235</v>
      </c>
      <c r="E12" s="2"/>
      <c r="F12" s="2"/>
      <c r="G12" s="2"/>
      <c r="H12" s="2"/>
      <c r="I12" s="2"/>
      <c r="J12" s="2"/>
      <c r="K12" s="2"/>
      <c r="O12" s="2" t="s">
        <v>221</v>
      </c>
      <c r="AO12" s="1" t="s">
        <v>237</v>
      </c>
      <c r="AP12" s="1"/>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row>
    <row r="13" spans="1:123">
      <c r="A13" s="2" t="s">
        <v>216</v>
      </c>
      <c r="AB13" s="1" t="s">
        <v>71</v>
      </c>
      <c r="AC13" s="2"/>
      <c r="AD13" s="2"/>
      <c r="AE13" s="2"/>
      <c r="AF13" s="2"/>
      <c r="AG13" s="88"/>
      <c r="AH13" s="88"/>
      <c r="AI13" s="88"/>
      <c r="AJ13" s="88"/>
      <c r="AK13" s="88"/>
      <c r="AL13" s="88"/>
      <c r="AO13" s="2" t="s">
        <v>238</v>
      </c>
      <c r="AP13" s="2" t="s">
        <v>166</v>
      </c>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row>
    <row r="14" spans="1:123">
      <c r="N14" s="83"/>
      <c r="O14" s="1" t="s">
        <v>172</v>
      </c>
      <c r="P14" s="2"/>
      <c r="Q14" s="2"/>
      <c r="R14" s="2"/>
      <c r="S14" s="2"/>
      <c r="T14" s="2"/>
      <c r="U14" s="2"/>
      <c r="V14" s="2"/>
      <c r="W14" s="2"/>
      <c r="X14" s="2"/>
      <c r="Y14" s="2"/>
      <c r="AB14" s="1" t="s">
        <v>172</v>
      </c>
      <c r="AC14" s="2"/>
      <c r="AD14" s="2"/>
      <c r="AE14" s="2"/>
      <c r="AF14" s="2"/>
      <c r="AG14" s="2"/>
      <c r="AH14" s="2"/>
      <c r="AI14" s="2"/>
      <c r="AJ14" s="2"/>
      <c r="AK14" s="2"/>
      <c r="AL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row>
    <row r="15" spans="1:123">
      <c r="A15" s="2"/>
      <c r="B15" s="1" t="s">
        <v>20</v>
      </c>
      <c r="C15" s="2"/>
      <c r="D15" s="2"/>
      <c r="E15" s="1"/>
      <c r="F15" s="1" t="s">
        <v>21</v>
      </c>
      <c r="G15" s="2"/>
      <c r="H15" s="2"/>
      <c r="I15" s="2"/>
      <c r="J15" s="2"/>
      <c r="K15" s="2"/>
      <c r="N15" s="83"/>
      <c r="O15" s="2"/>
      <c r="P15" s="1" t="s">
        <v>20</v>
      </c>
      <c r="Q15" s="2"/>
      <c r="R15" s="2"/>
      <c r="S15" s="2"/>
      <c r="T15" s="1" t="s">
        <v>21</v>
      </c>
      <c r="U15" s="2"/>
      <c r="V15" s="2"/>
      <c r="W15" s="2"/>
      <c r="X15" s="2"/>
      <c r="Y15" s="2"/>
      <c r="AB15" s="2"/>
      <c r="AC15" s="1" t="s">
        <v>20</v>
      </c>
      <c r="AD15" s="2"/>
      <c r="AE15" s="2"/>
      <c r="AF15" s="2"/>
      <c r="AG15" s="1" t="s">
        <v>21</v>
      </c>
      <c r="AH15" s="2"/>
      <c r="AI15" s="2"/>
      <c r="AJ15" s="2"/>
      <c r="AK15" s="2"/>
      <c r="AL15" s="2"/>
      <c r="AO15" s="108"/>
      <c r="AP15" s="130">
        <v>41404</v>
      </c>
      <c r="AQ15" s="130">
        <v>41404</v>
      </c>
      <c r="AR15" s="130">
        <v>41405</v>
      </c>
      <c r="AS15" s="130">
        <v>41405</v>
      </c>
      <c r="AT15" s="130">
        <v>41406</v>
      </c>
      <c r="AU15" s="130">
        <v>41406</v>
      </c>
      <c r="AV15" s="133">
        <v>41407</v>
      </c>
      <c r="AW15" s="133">
        <v>41407</v>
      </c>
      <c r="AX15" s="130">
        <v>41408</v>
      </c>
      <c r="AY15" s="130">
        <v>41408</v>
      </c>
      <c r="AZ15" s="130">
        <v>41409</v>
      </c>
      <c r="BA15" s="130">
        <v>41409</v>
      </c>
      <c r="BB15" s="130">
        <v>41410</v>
      </c>
      <c r="BC15" s="130">
        <v>41411</v>
      </c>
      <c r="BD15" s="130">
        <v>41411</v>
      </c>
      <c r="BE15" s="133">
        <v>41412</v>
      </c>
      <c r="BF15" s="133">
        <v>41412</v>
      </c>
      <c r="BG15" s="130">
        <v>41413</v>
      </c>
      <c r="BH15" s="130">
        <v>41413</v>
      </c>
      <c r="BI15" s="130">
        <v>41414</v>
      </c>
      <c r="BJ15" s="130">
        <v>41414</v>
      </c>
      <c r="BK15" s="130">
        <v>41415</v>
      </c>
      <c r="BL15" s="130">
        <v>41415</v>
      </c>
      <c r="BM15" s="130">
        <v>41416</v>
      </c>
      <c r="BN15" s="130">
        <v>41416</v>
      </c>
      <c r="BO15" s="133">
        <v>41417</v>
      </c>
      <c r="BP15" s="133">
        <v>41417</v>
      </c>
      <c r="DS15" s="2"/>
    </row>
    <row r="16" spans="1:123">
      <c r="A16" s="34" t="s">
        <v>19</v>
      </c>
      <c r="B16" s="5">
        <v>13</v>
      </c>
      <c r="C16" s="5">
        <v>18</v>
      </c>
      <c r="D16" s="5">
        <v>23</v>
      </c>
      <c r="E16" s="5">
        <v>28</v>
      </c>
      <c r="F16" s="5">
        <v>3</v>
      </c>
      <c r="G16" s="5">
        <v>8</v>
      </c>
      <c r="H16" s="5">
        <v>13</v>
      </c>
      <c r="I16" s="5">
        <v>18</v>
      </c>
      <c r="J16" s="5">
        <v>23</v>
      </c>
      <c r="K16" s="7" t="s">
        <v>24</v>
      </c>
      <c r="N16" s="83" t="s">
        <v>176</v>
      </c>
      <c r="O16" s="140" t="s">
        <v>19</v>
      </c>
      <c r="P16" s="102">
        <v>13</v>
      </c>
      <c r="Q16" s="110">
        <v>18</v>
      </c>
      <c r="R16" s="110">
        <v>23</v>
      </c>
      <c r="S16" s="110">
        <v>28</v>
      </c>
      <c r="T16" s="110">
        <v>3</v>
      </c>
      <c r="U16" s="110">
        <v>8</v>
      </c>
      <c r="V16" s="110">
        <v>13</v>
      </c>
      <c r="W16" s="110">
        <v>18</v>
      </c>
      <c r="X16" s="110">
        <v>23</v>
      </c>
      <c r="Y16" s="121" t="s">
        <v>24</v>
      </c>
      <c r="AB16" s="140" t="s">
        <v>19</v>
      </c>
      <c r="AC16" s="102">
        <v>13</v>
      </c>
      <c r="AD16" s="110">
        <v>18</v>
      </c>
      <c r="AE16" s="110">
        <v>23</v>
      </c>
      <c r="AF16" s="110">
        <v>28</v>
      </c>
      <c r="AG16" s="110">
        <v>3</v>
      </c>
      <c r="AH16" s="110">
        <v>8</v>
      </c>
      <c r="AI16" s="110">
        <v>13</v>
      </c>
      <c r="AJ16" s="110">
        <v>18</v>
      </c>
      <c r="AK16" s="110">
        <v>23</v>
      </c>
      <c r="AL16" s="121" t="s">
        <v>24</v>
      </c>
      <c r="AO16" s="6" t="s">
        <v>19</v>
      </c>
      <c r="AP16" s="29" t="s">
        <v>168</v>
      </c>
      <c r="AQ16" s="29" t="s">
        <v>169</v>
      </c>
      <c r="AR16" s="29" t="s">
        <v>168</v>
      </c>
      <c r="AS16" s="29" t="s">
        <v>169</v>
      </c>
      <c r="AT16" s="29" t="s">
        <v>168</v>
      </c>
      <c r="AU16" s="29" t="s">
        <v>169</v>
      </c>
      <c r="AV16" s="134" t="s">
        <v>168</v>
      </c>
      <c r="AW16" s="134" t="s">
        <v>169</v>
      </c>
      <c r="AX16" s="29" t="s">
        <v>168</v>
      </c>
      <c r="AY16" s="29" t="s">
        <v>169</v>
      </c>
      <c r="AZ16" s="29" t="s">
        <v>168</v>
      </c>
      <c r="BA16" s="29" t="s">
        <v>169</v>
      </c>
      <c r="BB16" s="29" t="s">
        <v>168</v>
      </c>
      <c r="BC16" s="29" t="s">
        <v>168</v>
      </c>
      <c r="BD16" s="29" t="s">
        <v>169</v>
      </c>
      <c r="BE16" s="134" t="s">
        <v>168</v>
      </c>
      <c r="BF16" s="134" t="s">
        <v>169</v>
      </c>
      <c r="BG16" s="29" t="s">
        <v>168</v>
      </c>
      <c r="BH16" s="29" t="s">
        <v>169</v>
      </c>
      <c r="BI16" s="29" t="s">
        <v>168</v>
      </c>
      <c r="BJ16" s="29" t="s">
        <v>169</v>
      </c>
      <c r="BK16" s="29" t="s">
        <v>168</v>
      </c>
      <c r="BL16" s="29" t="s">
        <v>169</v>
      </c>
      <c r="BM16" s="29" t="s">
        <v>168</v>
      </c>
      <c r="BN16" s="29" t="s">
        <v>169</v>
      </c>
      <c r="BO16" s="134" t="s">
        <v>168</v>
      </c>
      <c r="BP16" s="134" t="s">
        <v>169</v>
      </c>
      <c r="DS16" s="132"/>
    </row>
    <row r="17" spans="1:123">
      <c r="A17" s="3" t="s">
        <v>1</v>
      </c>
      <c r="B17" s="88"/>
      <c r="C17" s="88"/>
      <c r="D17" s="88"/>
      <c r="E17" s="88"/>
      <c r="F17" s="88"/>
      <c r="G17" s="88"/>
      <c r="H17" s="88">
        <v>4</v>
      </c>
      <c r="I17" s="88">
        <v>7</v>
      </c>
      <c r="J17" s="88">
        <v>3</v>
      </c>
      <c r="K17" s="88">
        <f t="shared" ref="K17:K51" si="0">SUM(B17:J17)</f>
        <v>14</v>
      </c>
      <c r="N17" s="83">
        <v>1</v>
      </c>
      <c r="O17" s="111" t="s">
        <v>1</v>
      </c>
      <c r="P17" s="97"/>
      <c r="Q17" s="97"/>
      <c r="R17" s="97"/>
      <c r="S17" s="97"/>
      <c r="T17" s="97"/>
      <c r="U17" s="97"/>
      <c r="V17" s="97">
        <v>4</v>
      </c>
      <c r="W17" s="97">
        <v>7</v>
      </c>
      <c r="X17" s="97">
        <v>3</v>
      </c>
      <c r="Y17" s="97">
        <v>14</v>
      </c>
      <c r="AB17" s="111" t="s">
        <v>11</v>
      </c>
      <c r="AC17" s="97"/>
      <c r="AD17" s="97"/>
      <c r="AE17" s="97"/>
      <c r="AF17" s="97"/>
      <c r="AG17" s="97"/>
      <c r="AH17" s="97"/>
      <c r="AI17" s="97">
        <v>179</v>
      </c>
      <c r="AJ17" s="97">
        <v>427</v>
      </c>
      <c r="AK17" s="97"/>
      <c r="AL17" s="97">
        <v>606</v>
      </c>
      <c r="AO17" s="3" t="s">
        <v>1</v>
      </c>
      <c r="AP17" s="2">
        <v>2</v>
      </c>
      <c r="AQ17" s="2">
        <v>3</v>
      </c>
      <c r="AR17" s="2">
        <v>7</v>
      </c>
      <c r="AS17" s="2">
        <v>2</v>
      </c>
      <c r="AT17" s="2" t="s">
        <v>167</v>
      </c>
      <c r="AU17" s="2"/>
      <c r="AV17" s="136">
        <v>4</v>
      </c>
      <c r="AW17" s="136">
        <v>1</v>
      </c>
      <c r="AX17" s="2" t="s">
        <v>167</v>
      </c>
      <c r="AY17" s="2"/>
      <c r="AZ17" s="2" t="s">
        <v>167</v>
      </c>
      <c r="BA17" s="2"/>
      <c r="BB17" s="2" t="s">
        <v>167</v>
      </c>
      <c r="BC17" s="2" t="s">
        <v>167</v>
      </c>
      <c r="BD17" s="2"/>
      <c r="BE17" s="136" t="s">
        <v>167</v>
      </c>
      <c r="BF17" s="136"/>
      <c r="BG17" s="2" t="s">
        <v>167</v>
      </c>
      <c r="BH17" s="2"/>
      <c r="BI17" s="2">
        <v>3</v>
      </c>
      <c r="BJ17" s="2">
        <v>1</v>
      </c>
      <c r="BK17" s="2" t="s">
        <v>167</v>
      </c>
      <c r="BL17" s="2"/>
      <c r="BM17" s="2" t="s">
        <v>167</v>
      </c>
      <c r="BN17" s="2"/>
      <c r="BO17" s="136">
        <v>3</v>
      </c>
      <c r="BP17" s="136"/>
      <c r="BQ17" s="97"/>
      <c r="BR17" s="122"/>
      <c r="BS17" s="2"/>
      <c r="BT17" s="136"/>
      <c r="BU17" s="136"/>
      <c r="BV17" s="2"/>
      <c r="BW17" s="2"/>
      <c r="BX17" s="2"/>
      <c r="BY17" s="2"/>
      <c r="BZ17" s="2"/>
      <c r="CA17" s="2"/>
      <c r="CB17" s="2"/>
      <c r="CC17" s="2"/>
      <c r="CD17" s="136"/>
      <c r="CE17" s="136"/>
      <c r="CF17" s="2"/>
      <c r="CG17" s="2"/>
      <c r="CH17" s="2"/>
      <c r="CI17" s="2"/>
      <c r="CJ17" s="2"/>
      <c r="CK17" s="2"/>
      <c r="CL17" s="2"/>
      <c r="CM17" s="2"/>
      <c r="CN17" s="136"/>
      <c r="CO17" s="136"/>
      <c r="CP17" s="2"/>
      <c r="CQ17" s="2"/>
      <c r="DS17" s="20"/>
    </row>
    <row r="18" spans="1:123">
      <c r="A18" s="94" t="s">
        <v>51</v>
      </c>
      <c r="B18" s="88"/>
      <c r="C18" s="88"/>
      <c r="D18" s="88"/>
      <c r="E18" s="88"/>
      <c r="F18" s="88"/>
      <c r="G18" s="88"/>
      <c r="H18" s="88"/>
      <c r="I18" s="88"/>
      <c r="J18" s="88"/>
      <c r="K18" s="88">
        <f t="shared" si="0"/>
        <v>0</v>
      </c>
      <c r="N18" s="83">
        <v>2</v>
      </c>
      <c r="O18" s="108" t="s">
        <v>43</v>
      </c>
      <c r="P18" s="97"/>
      <c r="Q18" s="97"/>
      <c r="R18" s="97"/>
      <c r="S18" s="97">
        <v>2</v>
      </c>
      <c r="T18" s="97">
        <v>3</v>
      </c>
      <c r="U18" s="97"/>
      <c r="V18" s="97">
        <v>5</v>
      </c>
      <c r="W18" s="97"/>
      <c r="X18" s="97"/>
      <c r="Y18" s="97">
        <v>10</v>
      </c>
      <c r="AB18" s="108" t="s">
        <v>7</v>
      </c>
      <c r="AC18" s="97"/>
      <c r="AD18" s="97"/>
      <c r="AE18" s="97"/>
      <c r="AF18" s="97"/>
      <c r="AG18" s="97">
        <v>48</v>
      </c>
      <c r="AH18" s="97"/>
      <c r="AI18" s="97">
        <v>21</v>
      </c>
      <c r="AJ18" s="97">
        <v>1</v>
      </c>
      <c r="AK18" s="97">
        <v>5</v>
      </c>
      <c r="AL18" s="97">
        <v>75</v>
      </c>
      <c r="AO18" s="94" t="s">
        <v>51</v>
      </c>
      <c r="AP18" s="2"/>
      <c r="AQ18" s="2"/>
      <c r="AR18" s="2"/>
      <c r="AS18" s="2"/>
      <c r="AT18" s="2"/>
      <c r="AU18" s="2"/>
      <c r="AV18" s="136"/>
      <c r="AW18" s="136"/>
      <c r="AX18" s="2"/>
      <c r="AY18" s="2"/>
      <c r="AZ18" s="2"/>
      <c r="BA18" s="2"/>
      <c r="BB18" s="2"/>
      <c r="BC18" s="2"/>
      <c r="BD18" s="2"/>
      <c r="BE18" s="136"/>
      <c r="BF18" s="136"/>
      <c r="BG18" s="2"/>
      <c r="BH18" s="2"/>
      <c r="BI18" s="2"/>
      <c r="BJ18" s="2"/>
      <c r="BK18" s="2"/>
      <c r="BL18" s="2"/>
      <c r="BM18" s="2"/>
      <c r="BN18" s="2"/>
      <c r="BO18" s="136"/>
      <c r="BP18" s="136"/>
      <c r="BQ18" s="97"/>
      <c r="BR18" s="122"/>
      <c r="BS18" s="2"/>
      <c r="BT18" s="136"/>
      <c r="BU18" s="136"/>
      <c r="BV18" s="2"/>
      <c r="BW18" s="2"/>
      <c r="BX18" s="2"/>
      <c r="BY18" s="2"/>
      <c r="BZ18" s="2"/>
      <c r="CA18" s="2"/>
      <c r="CB18" s="2"/>
      <c r="CC18" s="2"/>
      <c r="CD18" s="136"/>
      <c r="CE18" s="136"/>
      <c r="CF18" s="2"/>
      <c r="CG18" s="2"/>
      <c r="CH18" s="2"/>
      <c r="CI18" s="2"/>
      <c r="CJ18" s="2"/>
      <c r="CK18" s="2"/>
      <c r="CL18" s="2"/>
      <c r="CM18" s="2"/>
      <c r="CN18" s="136"/>
      <c r="CO18" s="136"/>
      <c r="CP18" s="2"/>
      <c r="CQ18" s="2"/>
      <c r="DS18" s="20"/>
    </row>
    <row r="19" spans="1:123">
      <c r="A19" s="94" t="s">
        <v>47</v>
      </c>
      <c r="B19" s="88"/>
      <c r="C19" s="88"/>
      <c r="D19" s="88"/>
      <c r="E19" s="88"/>
      <c r="F19" s="88"/>
      <c r="G19" s="88"/>
      <c r="H19" s="88"/>
      <c r="I19" s="88"/>
      <c r="J19" s="88"/>
      <c r="K19" s="88">
        <f t="shared" si="0"/>
        <v>0</v>
      </c>
      <c r="N19" s="83">
        <v>3</v>
      </c>
      <c r="O19" s="108" t="s">
        <v>2</v>
      </c>
      <c r="P19" s="97"/>
      <c r="Q19" s="97"/>
      <c r="R19" s="97"/>
      <c r="S19" s="97">
        <v>6</v>
      </c>
      <c r="T19" s="97">
        <v>6</v>
      </c>
      <c r="U19" s="97">
        <v>22</v>
      </c>
      <c r="V19" s="97">
        <v>6</v>
      </c>
      <c r="W19" s="97"/>
      <c r="X19" s="97"/>
      <c r="Y19" s="97">
        <v>40</v>
      </c>
      <c r="AB19" s="108" t="s">
        <v>14</v>
      </c>
      <c r="AC19" s="97"/>
      <c r="AD19" s="97"/>
      <c r="AE19" s="97"/>
      <c r="AF19" s="97">
        <v>1</v>
      </c>
      <c r="AG19" s="97">
        <v>9</v>
      </c>
      <c r="AH19" s="97">
        <v>26</v>
      </c>
      <c r="AI19" s="97">
        <v>10</v>
      </c>
      <c r="AJ19" s="97">
        <v>20</v>
      </c>
      <c r="AK19" s="97">
        <v>1</v>
      </c>
      <c r="AL19" s="97">
        <v>67</v>
      </c>
      <c r="AO19" s="94" t="s">
        <v>47</v>
      </c>
      <c r="AP19" s="2"/>
      <c r="AQ19" s="2"/>
      <c r="AR19" s="2"/>
      <c r="AS19" s="2"/>
      <c r="AT19" s="2"/>
      <c r="AU19" s="2"/>
      <c r="AV19" s="136"/>
      <c r="AW19" s="136"/>
      <c r="AX19" s="2"/>
      <c r="AY19" s="2"/>
      <c r="AZ19" s="2"/>
      <c r="BA19" s="2"/>
      <c r="BB19" s="2"/>
      <c r="BC19" s="2"/>
      <c r="BD19" s="2"/>
      <c r="BE19" s="136"/>
      <c r="BF19" s="136"/>
      <c r="BG19" s="2"/>
      <c r="BH19" s="2"/>
      <c r="BI19" s="2"/>
      <c r="BJ19" s="2"/>
      <c r="BK19" s="2"/>
      <c r="BL19" s="2"/>
      <c r="BM19" s="2"/>
      <c r="BN19" s="2"/>
      <c r="BO19" s="136"/>
      <c r="BP19" s="136"/>
      <c r="BQ19" s="97"/>
      <c r="BR19" s="122"/>
      <c r="BS19" s="2"/>
      <c r="BT19" s="136"/>
      <c r="BU19" s="136"/>
      <c r="BV19" s="2"/>
      <c r="BW19" s="2"/>
      <c r="BX19" s="2"/>
      <c r="BY19" s="2"/>
      <c r="BZ19" s="2"/>
      <c r="CA19" s="2"/>
      <c r="CB19" s="2"/>
      <c r="CC19" s="2"/>
      <c r="CD19" s="136"/>
      <c r="CE19" s="136"/>
      <c r="CF19" s="2"/>
      <c r="CG19" s="2"/>
      <c r="CH19" s="2"/>
      <c r="CI19" s="2"/>
      <c r="CJ19" s="2"/>
      <c r="CK19" s="2"/>
      <c r="CL19" s="2"/>
      <c r="CM19" s="2"/>
      <c r="CN19" s="136"/>
      <c r="CO19" s="136"/>
      <c r="CP19" s="2"/>
      <c r="CQ19" s="2"/>
      <c r="DS19" s="20"/>
    </row>
    <row r="20" spans="1:123">
      <c r="A20" s="94" t="s">
        <v>43</v>
      </c>
      <c r="B20" s="88"/>
      <c r="C20" s="88"/>
      <c r="D20" s="88"/>
      <c r="E20" s="88">
        <v>2</v>
      </c>
      <c r="F20" s="88">
        <v>3</v>
      </c>
      <c r="G20" s="88"/>
      <c r="H20" s="88">
        <v>5</v>
      </c>
      <c r="I20" s="88"/>
      <c r="J20" s="88"/>
      <c r="K20" s="88">
        <f t="shared" si="0"/>
        <v>10</v>
      </c>
      <c r="N20" s="83"/>
      <c r="O20" s="108" t="s">
        <v>177</v>
      </c>
      <c r="P20" s="97"/>
      <c r="Q20" s="97"/>
      <c r="R20" s="97"/>
      <c r="S20" s="97"/>
      <c r="T20" s="97"/>
      <c r="U20" s="97"/>
      <c r="V20" s="97">
        <v>15</v>
      </c>
      <c r="W20" s="97"/>
      <c r="X20" s="97"/>
      <c r="Y20" s="97">
        <v>15</v>
      </c>
      <c r="AB20" s="108" t="s">
        <v>50</v>
      </c>
      <c r="AC20" s="97"/>
      <c r="AD20" s="97"/>
      <c r="AE20" s="97">
        <v>18</v>
      </c>
      <c r="AF20" s="97">
        <v>21</v>
      </c>
      <c r="AG20" s="97">
        <v>5</v>
      </c>
      <c r="AH20" s="97"/>
      <c r="AI20" s="97"/>
      <c r="AJ20" s="97">
        <v>1</v>
      </c>
      <c r="AK20" s="97"/>
      <c r="AL20" s="97">
        <v>45</v>
      </c>
      <c r="AO20" s="94" t="s">
        <v>43</v>
      </c>
      <c r="AP20" s="2" t="s">
        <v>167</v>
      </c>
      <c r="AQ20" s="2"/>
      <c r="AR20" s="2">
        <v>2</v>
      </c>
      <c r="AS20" s="2">
        <v>1</v>
      </c>
      <c r="AT20" s="2" t="s">
        <v>167</v>
      </c>
      <c r="AU20" s="2"/>
      <c r="AV20" s="136">
        <v>5</v>
      </c>
      <c r="AW20" s="136">
        <v>1</v>
      </c>
      <c r="AX20" s="2" t="s">
        <v>167</v>
      </c>
      <c r="AY20" s="2"/>
      <c r="AZ20" s="2" t="s">
        <v>167</v>
      </c>
      <c r="BA20" s="2"/>
      <c r="BB20" s="2" t="s">
        <v>167</v>
      </c>
      <c r="BC20" s="2"/>
      <c r="BD20" s="2"/>
      <c r="BE20" s="136"/>
      <c r="BF20" s="136"/>
      <c r="BG20" s="2"/>
      <c r="BH20" s="2"/>
      <c r="BI20" s="2"/>
      <c r="BJ20" s="2"/>
      <c r="BK20" s="2"/>
      <c r="BL20" s="2"/>
      <c r="BM20" s="2"/>
      <c r="BN20" s="2"/>
      <c r="BO20" s="136"/>
      <c r="BP20" s="136"/>
      <c r="BQ20" s="2"/>
      <c r="BR20" s="2"/>
      <c r="BS20" s="2"/>
      <c r="BT20" s="136"/>
      <c r="BU20" s="136"/>
      <c r="BV20" s="2"/>
      <c r="BW20" s="2"/>
      <c r="BX20" s="2"/>
      <c r="BY20" s="2"/>
      <c r="BZ20" s="2"/>
      <c r="CA20" s="2"/>
      <c r="CB20" s="2"/>
      <c r="CC20" s="2"/>
      <c r="CD20" s="136"/>
      <c r="CE20" s="136"/>
      <c r="CF20" s="2"/>
      <c r="CG20" s="2"/>
      <c r="CH20" s="2"/>
      <c r="CI20" s="2"/>
      <c r="CJ20" s="2"/>
      <c r="CK20" s="2"/>
      <c r="CL20" s="2"/>
      <c r="CM20" s="2"/>
      <c r="CN20" s="136"/>
      <c r="CO20" s="136"/>
      <c r="CP20" s="2"/>
      <c r="CQ20" s="2"/>
      <c r="DS20" s="20"/>
    </row>
    <row r="21" spans="1:123">
      <c r="A21" s="3" t="s">
        <v>2</v>
      </c>
      <c r="B21" s="88"/>
      <c r="C21" s="88"/>
      <c r="D21" s="88"/>
      <c r="E21" s="88">
        <v>6</v>
      </c>
      <c r="F21" s="24">
        <v>6</v>
      </c>
      <c r="G21" s="24">
        <v>22</v>
      </c>
      <c r="H21" s="24">
        <v>6</v>
      </c>
      <c r="I21" s="88"/>
      <c r="J21" s="88"/>
      <c r="K21" s="88">
        <f t="shared" si="0"/>
        <v>40</v>
      </c>
      <c r="N21" s="83">
        <v>4</v>
      </c>
      <c r="O21" s="108" t="s">
        <v>45</v>
      </c>
      <c r="P21" s="97"/>
      <c r="Q21" s="97"/>
      <c r="R21" s="97">
        <v>1</v>
      </c>
      <c r="S21" s="97"/>
      <c r="T21" s="97"/>
      <c r="U21" s="97"/>
      <c r="V21" s="97"/>
      <c r="W21" s="97"/>
      <c r="X21" s="97"/>
      <c r="Y21" s="97">
        <v>1</v>
      </c>
      <c r="AB21" s="108" t="s">
        <v>3</v>
      </c>
      <c r="AC21" s="97"/>
      <c r="AD21" s="97"/>
      <c r="AE21" s="97">
        <v>9</v>
      </c>
      <c r="AF21" s="97">
        <v>11</v>
      </c>
      <c r="AG21" s="97">
        <v>4</v>
      </c>
      <c r="AH21" s="97">
        <v>12</v>
      </c>
      <c r="AI21" s="97">
        <v>4</v>
      </c>
      <c r="AJ21" s="97">
        <v>4</v>
      </c>
      <c r="AK21" s="97"/>
      <c r="AL21" s="97">
        <v>44</v>
      </c>
      <c r="AO21" s="3" t="s">
        <v>2</v>
      </c>
      <c r="AP21" s="2">
        <v>10</v>
      </c>
      <c r="AQ21" s="2">
        <v>5</v>
      </c>
      <c r="AR21" s="2">
        <v>30</v>
      </c>
      <c r="AS21" s="2">
        <v>3</v>
      </c>
      <c r="AT21" s="2">
        <v>1</v>
      </c>
      <c r="AU21" s="2">
        <v>1</v>
      </c>
      <c r="AV21" s="136">
        <v>6</v>
      </c>
      <c r="AW21" s="136">
        <v>1</v>
      </c>
      <c r="AX21" s="2" t="s">
        <v>167</v>
      </c>
      <c r="AY21" s="2"/>
      <c r="AZ21" s="2" t="s">
        <v>167</v>
      </c>
      <c r="BA21" s="2"/>
      <c r="BB21" s="2" t="s">
        <v>167</v>
      </c>
      <c r="BC21" s="2" t="s">
        <v>167</v>
      </c>
      <c r="BD21" s="2"/>
      <c r="BE21" s="136" t="s">
        <v>167</v>
      </c>
      <c r="BF21" s="136"/>
      <c r="BG21" s="2" t="s">
        <v>167</v>
      </c>
      <c r="BH21" s="2"/>
      <c r="BI21" s="2">
        <v>2</v>
      </c>
      <c r="BJ21" s="2">
        <v>1</v>
      </c>
      <c r="BK21" s="2">
        <v>2</v>
      </c>
      <c r="BL21" s="2">
        <v>1</v>
      </c>
      <c r="BM21" s="2" t="s">
        <v>167</v>
      </c>
      <c r="BN21" s="2"/>
      <c r="BO21" s="136" t="s">
        <v>167</v>
      </c>
      <c r="BP21" s="136"/>
      <c r="BQ21" s="2"/>
      <c r="BR21" s="2"/>
      <c r="BS21" s="2"/>
      <c r="BT21" s="136"/>
      <c r="BU21" s="136"/>
      <c r="BV21" s="2"/>
      <c r="BW21" s="2"/>
      <c r="BX21" s="2"/>
      <c r="BY21" s="2"/>
      <c r="BZ21" s="2"/>
      <c r="CA21" s="2"/>
      <c r="CB21" s="2"/>
      <c r="CC21" s="2"/>
      <c r="CD21" s="136"/>
      <c r="CE21" s="136"/>
      <c r="CF21" s="2"/>
      <c r="CG21" s="2"/>
      <c r="CH21" s="2"/>
      <c r="CI21" s="2"/>
      <c r="CJ21" s="2"/>
      <c r="CK21" s="2"/>
      <c r="CL21" s="2"/>
      <c r="CM21" s="2"/>
      <c r="CN21" s="136"/>
      <c r="CO21" s="136"/>
      <c r="CP21" s="2"/>
      <c r="CQ21" s="2"/>
      <c r="DS21" s="20"/>
    </row>
    <row r="22" spans="1:123">
      <c r="A22" s="94" t="s">
        <v>45</v>
      </c>
      <c r="B22" s="88"/>
      <c r="C22" s="88"/>
      <c r="D22" s="88">
        <v>1</v>
      </c>
      <c r="E22" s="88"/>
      <c r="F22" s="88"/>
      <c r="G22" s="88"/>
      <c r="H22" s="88"/>
      <c r="I22" s="88"/>
      <c r="J22" s="88"/>
      <c r="K22" s="88">
        <f t="shared" si="0"/>
        <v>1</v>
      </c>
      <c r="N22" s="83">
        <v>5</v>
      </c>
      <c r="O22" s="108" t="s">
        <v>3</v>
      </c>
      <c r="P22" s="97"/>
      <c r="Q22" s="97"/>
      <c r="R22" s="97">
        <v>9</v>
      </c>
      <c r="S22" s="97">
        <v>11</v>
      </c>
      <c r="T22" s="97">
        <v>4</v>
      </c>
      <c r="U22" s="97">
        <v>12</v>
      </c>
      <c r="V22" s="97">
        <v>4</v>
      </c>
      <c r="W22" s="97">
        <v>4</v>
      </c>
      <c r="X22" s="97"/>
      <c r="Y22" s="97">
        <v>44</v>
      </c>
      <c r="AB22" s="108" t="s">
        <v>2</v>
      </c>
      <c r="AC22" s="97"/>
      <c r="AD22" s="97"/>
      <c r="AE22" s="97"/>
      <c r="AF22" s="97">
        <v>6</v>
      </c>
      <c r="AG22" s="97">
        <v>6</v>
      </c>
      <c r="AH22" s="97">
        <v>22</v>
      </c>
      <c r="AI22" s="97">
        <v>6</v>
      </c>
      <c r="AJ22" s="97"/>
      <c r="AK22" s="97"/>
      <c r="AL22" s="97">
        <v>40</v>
      </c>
      <c r="AO22" s="94" t="s">
        <v>45</v>
      </c>
      <c r="AP22" s="2"/>
      <c r="AQ22" s="2"/>
      <c r="AR22" s="2"/>
      <c r="AS22" s="2"/>
      <c r="AT22" s="2"/>
      <c r="AU22" s="2"/>
      <c r="AV22" s="136"/>
      <c r="AW22" s="136"/>
      <c r="AX22" s="2"/>
      <c r="AY22" s="2"/>
      <c r="AZ22" s="2"/>
      <c r="BA22" s="2"/>
      <c r="BB22" s="2"/>
      <c r="BC22" s="2"/>
      <c r="BD22" s="2"/>
      <c r="BE22" s="136"/>
      <c r="BF22" s="136"/>
      <c r="BG22" s="2"/>
      <c r="BH22" s="2"/>
      <c r="BI22" s="2"/>
      <c r="BJ22" s="2"/>
      <c r="BK22" s="2"/>
      <c r="BL22" s="2"/>
      <c r="BM22" s="2"/>
      <c r="BN22" s="2"/>
      <c r="BO22" s="136"/>
      <c r="BP22" s="136"/>
      <c r="BQ22" s="97"/>
      <c r="BR22" s="2"/>
      <c r="BS22" s="2"/>
      <c r="BT22" s="136"/>
      <c r="BU22" s="136"/>
      <c r="BV22" s="2"/>
      <c r="BW22" s="2"/>
      <c r="BX22" s="2"/>
      <c r="BY22" s="2"/>
      <c r="BZ22" s="2"/>
      <c r="CA22" s="2"/>
      <c r="CB22" s="2"/>
      <c r="CC22" s="2"/>
      <c r="CD22" s="136"/>
      <c r="CE22" s="136"/>
      <c r="CF22" s="2"/>
      <c r="CG22" s="2"/>
      <c r="CH22" s="2"/>
      <c r="CI22" s="2"/>
      <c r="CJ22" s="2"/>
      <c r="CK22" s="2"/>
      <c r="CL22" s="2"/>
      <c r="CM22" s="2"/>
      <c r="CN22" s="136"/>
      <c r="CO22" s="136"/>
      <c r="CP22" s="2"/>
      <c r="CQ22" s="2"/>
      <c r="DS22" s="20"/>
    </row>
    <row r="23" spans="1:123">
      <c r="A23" s="3" t="s">
        <v>3</v>
      </c>
      <c r="B23" s="88"/>
      <c r="C23" s="88"/>
      <c r="D23" s="88">
        <v>9</v>
      </c>
      <c r="E23" s="88">
        <v>11</v>
      </c>
      <c r="F23" s="88">
        <v>4</v>
      </c>
      <c r="G23" s="88">
        <v>12</v>
      </c>
      <c r="H23" s="88">
        <v>4</v>
      </c>
      <c r="I23" s="88">
        <v>4</v>
      </c>
      <c r="J23" s="88"/>
      <c r="K23" s="88">
        <f t="shared" si="0"/>
        <v>44</v>
      </c>
      <c r="N23" s="83">
        <v>6</v>
      </c>
      <c r="O23" s="108" t="s">
        <v>4</v>
      </c>
      <c r="P23" s="97"/>
      <c r="Q23" s="97"/>
      <c r="R23" s="97">
        <v>3</v>
      </c>
      <c r="S23" s="97">
        <v>8</v>
      </c>
      <c r="T23" s="97"/>
      <c r="U23" s="97">
        <v>1</v>
      </c>
      <c r="V23" s="97">
        <v>2</v>
      </c>
      <c r="W23" s="97">
        <v>4</v>
      </c>
      <c r="X23" s="97">
        <v>2</v>
      </c>
      <c r="Y23" s="97">
        <v>20</v>
      </c>
      <c r="AB23" s="108" t="s">
        <v>18</v>
      </c>
      <c r="AC23" s="97"/>
      <c r="AD23" s="97"/>
      <c r="AE23" s="97"/>
      <c r="AF23" s="97"/>
      <c r="AG23" s="97"/>
      <c r="AH23" s="97"/>
      <c r="AI23" s="97"/>
      <c r="AJ23" s="97">
        <v>19</v>
      </c>
      <c r="AK23" s="97">
        <v>10</v>
      </c>
      <c r="AL23" s="97">
        <v>29</v>
      </c>
      <c r="AO23" s="3" t="s">
        <v>3</v>
      </c>
      <c r="AP23" s="2">
        <v>5</v>
      </c>
      <c r="AQ23" s="2">
        <v>5</v>
      </c>
      <c r="AR23" s="2">
        <v>20</v>
      </c>
      <c r="AS23" s="2">
        <v>3</v>
      </c>
      <c r="AT23" s="2">
        <v>2</v>
      </c>
      <c r="AU23" s="2">
        <v>3</v>
      </c>
      <c r="AV23" s="136">
        <v>4</v>
      </c>
      <c r="AW23" s="136">
        <v>1</v>
      </c>
      <c r="AX23" s="2" t="s">
        <v>167</v>
      </c>
      <c r="AY23" s="2"/>
      <c r="AZ23" s="2" t="s">
        <v>167</v>
      </c>
      <c r="BA23" s="2"/>
      <c r="BB23" s="2" t="s">
        <v>167</v>
      </c>
      <c r="BC23" s="2" t="s">
        <v>167</v>
      </c>
      <c r="BD23" s="2"/>
      <c r="BE23" s="136">
        <v>4</v>
      </c>
      <c r="BF23" s="136">
        <v>1</v>
      </c>
      <c r="BG23" s="2" t="s">
        <v>167</v>
      </c>
      <c r="BH23" s="2"/>
      <c r="BI23" s="2">
        <v>2</v>
      </c>
      <c r="BJ23" s="2">
        <v>1</v>
      </c>
      <c r="BK23" s="2">
        <v>1</v>
      </c>
      <c r="BL23" s="2">
        <v>1</v>
      </c>
      <c r="BM23" s="2" t="s">
        <v>167</v>
      </c>
      <c r="BN23" s="2"/>
      <c r="BO23" s="136" t="s">
        <v>167</v>
      </c>
      <c r="BP23" s="136"/>
      <c r="BQ23" s="2"/>
      <c r="BR23" s="2"/>
      <c r="BS23" s="2"/>
      <c r="BT23" s="136"/>
      <c r="BU23" s="136"/>
      <c r="BV23" s="2"/>
      <c r="BW23" s="2"/>
      <c r="BX23" s="2"/>
      <c r="BY23" s="2"/>
      <c r="BZ23" s="2"/>
      <c r="CA23" s="2"/>
      <c r="CB23" s="2"/>
      <c r="CC23" s="2"/>
      <c r="CD23" s="136"/>
      <c r="CE23" s="136"/>
      <c r="CF23" s="2"/>
      <c r="CG23" s="2"/>
      <c r="CH23" s="2"/>
      <c r="CI23" s="2"/>
      <c r="CJ23" s="2"/>
      <c r="CK23" s="2"/>
      <c r="CL23" s="2"/>
      <c r="CM23" s="2"/>
      <c r="CN23" s="136"/>
      <c r="CO23" s="136"/>
      <c r="CP23" s="2"/>
      <c r="CQ23" s="2"/>
      <c r="DS23" s="20"/>
    </row>
    <row r="24" spans="1:123">
      <c r="A24" s="3" t="s">
        <v>4</v>
      </c>
      <c r="B24" s="88"/>
      <c r="C24" s="88"/>
      <c r="D24" s="88">
        <v>3</v>
      </c>
      <c r="E24" s="88">
        <v>8</v>
      </c>
      <c r="F24" s="88"/>
      <c r="G24" s="88">
        <v>1</v>
      </c>
      <c r="H24" s="88">
        <v>2</v>
      </c>
      <c r="I24" s="88">
        <v>4</v>
      </c>
      <c r="J24" s="88">
        <v>2</v>
      </c>
      <c r="K24" s="88">
        <f t="shared" si="0"/>
        <v>20</v>
      </c>
      <c r="N24" s="83"/>
      <c r="O24" s="108" t="s">
        <v>50</v>
      </c>
      <c r="P24" s="97"/>
      <c r="Q24" s="97"/>
      <c r="R24" s="97">
        <v>18</v>
      </c>
      <c r="S24" s="97">
        <v>21</v>
      </c>
      <c r="T24" s="97">
        <v>5</v>
      </c>
      <c r="U24" s="97"/>
      <c r="V24" s="97"/>
      <c r="W24" s="97">
        <v>1</v>
      </c>
      <c r="X24" s="97"/>
      <c r="Y24" s="97">
        <v>45</v>
      </c>
      <c r="AB24" s="108" t="s">
        <v>4</v>
      </c>
      <c r="AC24" s="97"/>
      <c r="AD24" s="97"/>
      <c r="AE24" s="97">
        <v>3</v>
      </c>
      <c r="AF24" s="97">
        <v>8</v>
      </c>
      <c r="AG24" s="97"/>
      <c r="AH24" s="97">
        <v>1</v>
      </c>
      <c r="AI24" s="97">
        <v>2</v>
      </c>
      <c r="AJ24" s="97">
        <v>4</v>
      </c>
      <c r="AK24" s="97">
        <v>2</v>
      </c>
      <c r="AL24" s="97">
        <v>20</v>
      </c>
      <c r="AO24" s="3" t="s">
        <v>4</v>
      </c>
      <c r="AP24" s="2">
        <v>2</v>
      </c>
      <c r="AQ24" s="2">
        <v>1</v>
      </c>
      <c r="AR24" s="2">
        <v>10</v>
      </c>
      <c r="AS24" s="2">
        <v>2</v>
      </c>
      <c r="AT24" s="2">
        <v>2</v>
      </c>
      <c r="AU24" s="2">
        <v>1</v>
      </c>
      <c r="AV24" s="136">
        <v>2</v>
      </c>
      <c r="AW24" s="136">
        <v>1</v>
      </c>
      <c r="AX24" s="2" t="s">
        <v>167</v>
      </c>
      <c r="AY24" s="2"/>
      <c r="AZ24" s="2" t="s">
        <v>167</v>
      </c>
      <c r="BA24" s="2"/>
      <c r="BB24" s="2" t="s">
        <v>167</v>
      </c>
      <c r="BC24" s="2" t="s">
        <v>167</v>
      </c>
      <c r="BD24" s="2"/>
      <c r="BE24" s="136">
        <v>4</v>
      </c>
      <c r="BF24" s="136">
        <v>1</v>
      </c>
      <c r="BG24" s="2" t="s">
        <v>167</v>
      </c>
      <c r="BH24" s="2"/>
      <c r="BI24" s="2" t="s">
        <v>167</v>
      </c>
      <c r="BJ24" s="2"/>
      <c r="BK24" s="2" t="s">
        <v>167</v>
      </c>
      <c r="BL24" s="2"/>
      <c r="BM24" s="2" t="s">
        <v>167</v>
      </c>
      <c r="BN24" s="2"/>
      <c r="BO24" s="136">
        <v>2</v>
      </c>
      <c r="BP24" s="136"/>
      <c r="BQ24" s="2"/>
      <c r="BR24" s="2"/>
      <c r="BS24" s="2"/>
      <c r="BT24" s="136"/>
      <c r="BU24" s="136"/>
      <c r="BV24" s="2"/>
      <c r="BW24" s="2"/>
      <c r="BX24" s="2"/>
      <c r="BY24" s="2"/>
      <c r="BZ24" s="2"/>
      <c r="CA24" s="2"/>
      <c r="CB24" s="2"/>
      <c r="CC24" s="2"/>
      <c r="CD24" s="136"/>
      <c r="CE24" s="136"/>
      <c r="CF24" s="2"/>
      <c r="CG24" s="2"/>
      <c r="CH24" s="2"/>
      <c r="CI24" s="2"/>
      <c r="CJ24" s="2"/>
      <c r="CK24" s="2"/>
      <c r="CL24" s="2"/>
      <c r="CM24" s="2"/>
      <c r="CN24" s="136"/>
      <c r="CO24" s="136"/>
      <c r="CP24" s="2"/>
      <c r="CQ24" s="2"/>
      <c r="DS24" s="20"/>
    </row>
    <row r="25" spans="1:123">
      <c r="A25" s="94" t="s">
        <v>50</v>
      </c>
      <c r="B25" s="88"/>
      <c r="C25" s="88"/>
      <c r="D25" s="88">
        <v>18</v>
      </c>
      <c r="E25" s="88">
        <v>21</v>
      </c>
      <c r="F25" s="88">
        <v>5</v>
      </c>
      <c r="G25" s="88"/>
      <c r="H25" s="88"/>
      <c r="I25" s="88">
        <v>1</v>
      </c>
      <c r="J25" s="88"/>
      <c r="K25" s="88">
        <f t="shared" si="0"/>
        <v>45</v>
      </c>
      <c r="N25" s="83">
        <v>7</v>
      </c>
      <c r="O25" s="108" t="s">
        <v>7</v>
      </c>
      <c r="P25" s="97"/>
      <c r="Q25" s="97"/>
      <c r="R25" s="97"/>
      <c r="S25" s="97"/>
      <c r="T25" s="97">
        <v>48</v>
      </c>
      <c r="U25" s="97"/>
      <c r="V25" s="97">
        <v>21</v>
      </c>
      <c r="W25" s="97">
        <v>1</v>
      </c>
      <c r="X25" s="97">
        <v>5</v>
      </c>
      <c r="Y25" s="97">
        <v>75</v>
      </c>
      <c r="AB25" s="108" t="s">
        <v>49</v>
      </c>
      <c r="AC25" s="97"/>
      <c r="AD25" s="97"/>
      <c r="AE25" s="97"/>
      <c r="AF25" s="97"/>
      <c r="AG25" s="97"/>
      <c r="AH25" s="97">
        <v>1</v>
      </c>
      <c r="AI25" s="97">
        <v>13</v>
      </c>
      <c r="AJ25" s="97">
        <v>5</v>
      </c>
      <c r="AK25" s="97"/>
      <c r="AL25" s="97">
        <v>19</v>
      </c>
      <c r="AO25" s="94" t="s">
        <v>50</v>
      </c>
      <c r="AP25" s="2" t="s">
        <v>167</v>
      </c>
      <c r="AQ25" s="2"/>
      <c r="AR25" s="2" t="s">
        <v>167</v>
      </c>
      <c r="AS25" s="2"/>
      <c r="AT25" s="2">
        <v>3</v>
      </c>
      <c r="AU25" s="2">
        <v>1</v>
      </c>
      <c r="AV25" s="136" t="s">
        <v>167</v>
      </c>
      <c r="AW25" s="136"/>
      <c r="AX25" s="2" t="s">
        <v>167</v>
      </c>
      <c r="AY25" s="2"/>
      <c r="AZ25" s="2" t="s">
        <v>167</v>
      </c>
      <c r="BA25" s="2"/>
      <c r="BB25" s="2" t="s">
        <v>167</v>
      </c>
      <c r="BC25" s="2" t="s">
        <v>167</v>
      </c>
      <c r="BD25" s="2"/>
      <c r="BE25" s="136">
        <v>1</v>
      </c>
      <c r="BF25" s="136">
        <v>1</v>
      </c>
      <c r="BG25" s="2" t="s">
        <v>167</v>
      </c>
      <c r="BH25" s="2"/>
      <c r="BI25" s="2" t="s">
        <v>167</v>
      </c>
      <c r="BJ25" s="2"/>
      <c r="BK25" s="2" t="s">
        <v>167</v>
      </c>
      <c r="BL25" s="2"/>
      <c r="BM25" s="2" t="s">
        <v>167</v>
      </c>
      <c r="BN25" s="2"/>
      <c r="BO25" s="136" t="s">
        <v>167</v>
      </c>
      <c r="BP25" s="136"/>
      <c r="BQ25" s="2"/>
      <c r="BR25" s="2"/>
      <c r="BS25" s="2"/>
      <c r="BT25" s="136"/>
      <c r="BU25" s="136"/>
      <c r="BV25" s="2"/>
      <c r="BW25" s="2"/>
      <c r="BX25" s="2"/>
      <c r="BY25" s="2"/>
      <c r="BZ25" s="2"/>
      <c r="CA25" s="2"/>
      <c r="CB25" s="2"/>
      <c r="CC25" s="2"/>
      <c r="CD25" s="136"/>
      <c r="CE25" s="136"/>
      <c r="CF25" s="2"/>
      <c r="CG25" s="2"/>
      <c r="CH25" s="2"/>
      <c r="CI25" s="2"/>
      <c r="CJ25" s="2"/>
      <c r="CK25" s="2"/>
      <c r="CL25" s="2"/>
      <c r="CM25" s="2"/>
      <c r="CN25" s="136"/>
      <c r="CO25" s="136"/>
      <c r="CP25" s="2"/>
      <c r="CQ25" s="2"/>
      <c r="DS25" s="20"/>
    </row>
    <row r="26" spans="1:123">
      <c r="A26" s="3" t="s">
        <v>6</v>
      </c>
      <c r="B26" s="88"/>
      <c r="C26" s="88"/>
      <c r="D26" s="88"/>
      <c r="E26" s="88"/>
      <c r="F26" s="88"/>
      <c r="G26" s="88"/>
      <c r="H26" s="88"/>
      <c r="I26" s="88"/>
      <c r="J26" s="88"/>
      <c r="K26" s="88">
        <f t="shared" si="0"/>
        <v>0</v>
      </c>
      <c r="N26" s="83">
        <v>8</v>
      </c>
      <c r="O26" s="108" t="s">
        <v>53</v>
      </c>
      <c r="P26" s="97"/>
      <c r="Q26" s="97"/>
      <c r="R26" s="97"/>
      <c r="S26" s="97"/>
      <c r="T26" s="97"/>
      <c r="U26" s="97">
        <v>1</v>
      </c>
      <c r="V26" s="97"/>
      <c r="W26" s="97"/>
      <c r="X26" s="97"/>
      <c r="Y26" s="97">
        <v>1</v>
      </c>
      <c r="AB26" s="108" t="s">
        <v>56</v>
      </c>
      <c r="AC26" s="97"/>
      <c r="AD26" s="97"/>
      <c r="AE26" s="97"/>
      <c r="AF26" s="97"/>
      <c r="AG26" s="97"/>
      <c r="AH26" s="97">
        <v>1</v>
      </c>
      <c r="AI26" s="97">
        <v>3</v>
      </c>
      <c r="AJ26" s="97"/>
      <c r="AK26" s="97">
        <v>14</v>
      </c>
      <c r="AL26" s="97">
        <v>18</v>
      </c>
      <c r="AO26" s="3" t="s">
        <v>6</v>
      </c>
      <c r="AP26" s="2"/>
      <c r="AQ26" s="2"/>
      <c r="AR26" s="2"/>
      <c r="AS26" s="2"/>
      <c r="AT26" s="2"/>
      <c r="AU26" s="2"/>
      <c r="AV26" s="136"/>
      <c r="AW26" s="136"/>
      <c r="AX26" s="2"/>
      <c r="AY26" s="2"/>
      <c r="AZ26" s="2"/>
      <c r="BA26" s="2"/>
      <c r="BB26" s="2"/>
      <c r="BC26" s="2"/>
      <c r="BD26" s="2"/>
      <c r="BE26" s="136"/>
      <c r="BF26" s="136"/>
      <c r="BG26" s="2"/>
      <c r="BH26" s="2"/>
      <c r="BI26" s="2"/>
      <c r="BJ26" s="2"/>
      <c r="BK26" s="2"/>
      <c r="BL26" s="2"/>
      <c r="BM26" s="2"/>
      <c r="BN26" s="2"/>
      <c r="BO26" s="136"/>
      <c r="BP26" s="136"/>
      <c r="BQ26" s="2"/>
      <c r="BR26" s="2"/>
      <c r="BS26" s="2"/>
      <c r="BT26" s="136"/>
      <c r="BU26" s="136"/>
      <c r="BV26" s="2"/>
      <c r="BW26" s="2"/>
      <c r="BX26" s="2"/>
      <c r="BY26" s="2"/>
      <c r="BZ26" s="2"/>
      <c r="CA26" s="2"/>
      <c r="CB26" s="2"/>
      <c r="CC26" s="2"/>
      <c r="CD26" s="136"/>
      <c r="CE26" s="136"/>
      <c r="CF26" s="2"/>
      <c r="CG26" s="2"/>
      <c r="CH26" s="2"/>
      <c r="CI26" s="2"/>
      <c r="CJ26" s="2"/>
      <c r="CK26" s="2"/>
      <c r="CL26" s="2"/>
      <c r="CM26" s="2"/>
      <c r="CN26" s="136"/>
      <c r="CO26" s="136"/>
      <c r="CP26" s="2"/>
      <c r="CQ26" s="2"/>
      <c r="DS26" s="20"/>
    </row>
    <row r="27" spans="1:123">
      <c r="A27" s="3" t="s">
        <v>7</v>
      </c>
      <c r="B27" s="88"/>
      <c r="C27" s="88"/>
      <c r="D27" s="88"/>
      <c r="E27" s="88"/>
      <c r="F27" s="88">
        <v>48</v>
      </c>
      <c r="G27" s="88"/>
      <c r="H27" s="88">
        <v>21</v>
      </c>
      <c r="I27" s="88">
        <v>1</v>
      </c>
      <c r="J27" s="88">
        <v>5</v>
      </c>
      <c r="K27" s="88">
        <f t="shared" si="0"/>
        <v>75</v>
      </c>
      <c r="N27" s="83">
        <v>9</v>
      </c>
      <c r="O27" s="108" t="s">
        <v>44</v>
      </c>
      <c r="P27" s="97"/>
      <c r="Q27" s="97"/>
      <c r="R27" s="97"/>
      <c r="S27" s="97"/>
      <c r="T27" s="97"/>
      <c r="U27" s="97"/>
      <c r="V27" s="97"/>
      <c r="W27" s="97"/>
      <c r="X27" s="97">
        <v>1</v>
      </c>
      <c r="Y27" s="97">
        <v>1</v>
      </c>
      <c r="AB27" s="108" t="s">
        <v>42</v>
      </c>
      <c r="AC27" s="97">
        <v>12</v>
      </c>
      <c r="AD27" s="97"/>
      <c r="AE27" s="97">
        <v>4</v>
      </c>
      <c r="AF27" s="97"/>
      <c r="AG27" s="97"/>
      <c r="AH27" s="97"/>
      <c r="AI27" s="97"/>
      <c r="AJ27" s="97"/>
      <c r="AK27" s="97"/>
      <c r="AL27" s="97">
        <v>16</v>
      </c>
      <c r="AO27" s="3" t="s">
        <v>7</v>
      </c>
      <c r="AP27" s="2">
        <v>6</v>
      </c>
      <c r="AQ27" s="2">
        <v>4</v>
      </c>
      <c r="AR27" s="2">
        <v>4</v>
      </c>
      <c r="AS27" s="2">
        <v>2</v>
      </c>
      <c r="AT27" s="2">
        <v>4</v>
      </c>
      <c r="AU27" s="2">
        <v>2</v>
      </c>
      <c r="AV27" s="136">
        <v>21</v>
      </c>
      <c r="AW27" s="136">
        <v>1</v>
      </c>
      <c r="AX27" s="2" t="s">
        <v>167</v>
      </c>
      <c r="AY27" s="2"/>
      <c r="AZ27" s="2" t="s">
        <v>167</v>
      </c>
      <c r="BA27" s="2"/>
      <c r="BB27" s="2" t="s">
        <v>167</v>
      </c>
      <c r="BC27" s="2" t="s">
        <v>167</v>
      </c>
      <c r="BD27" s="2"/>
      <c r="BE27" s="136">
        <v>1</v>
      </c>
      <c r="BF27" s="136">
        <v>1</v>
      </c>
      <c r="BG27" s="2" t="s">
        <v>167</v>
      </c>
      <c r="BH27" s="2"/>
      <c r="BI27" s="2">
        <v>16</v>
      </c>
      <c r="BJ27" s="2">
        <v>1</v>
      </c>
      <c r="BK27" s="2">
        <v>6</v>
      </c>
      <c r="BL27" s="2">
        <v>1</v>
      </c>
      <c r="BM27" s="2" t="s">
        <v>167</v>
      </c>
      <c r="BN27" s="2"/>
      <c r="BO27" s="136">
        <v>5</v>
      </c>
      <c r="BP27" s="136"/>
      <c r="BQ27" s="2"/>
      <c r="BR27" s="2"/>
      <c r="BS27" s="2"/>
      <c r="BT27" s="136"/>
      <c r="BU27" s="136"/>
      <c r="BV27" s="2"/>
      <c r="BW27" s="2"/>
      <c r="BX27" s="2"/>
      <c r="BY27" s="2"/>
      <c r="BZ27" s="2"/>
      <c r="CA27" s="2"/>
      <c r="CB27" s="2"/>
      <c r="CC27" s="2"/>
      <c r="CD27" s="136"/>
      <c r="CE27" s="136"/>
      <c r="CF27" s="2"/>
      <c r="CG27" s="2"/>
      <c r="CH27" s="2"/>
      <c r="CI27" s="2"/>
      <c r="CJ27" s="2"/>
      <c r="CK27" s="2"/>
      <c r="CL27" s="2"/>
      <c r="CM27" s="2"/>
      <c r="CN27" s="136"/>
      <c r="CO27" s="136"/>
      <c r="CP27" s="2"/>
      <c r="CQ27" s="2"/>
      <c r="DS27" s="20"/>
    </row>
    <row r="28" spans="1:123">
      <c r="A28" s="94" t="s">
        <v>52</v>
      </c>
      <c r="B28" s="88"/>
      <c r="C28" s="88"/>
      <c r="D28" s="88"/>
      <c r="E28" s="88"/>
      <c r="F28" s="88"/>
      <c r="G28" s="88"/>
      <c r="H28" s="88"/>
      <c r="I28" s="88"/>
      <c r="J28" s="88"/>
      <c r="K28" s="88">
        <f t="shared" si="0"/>
        <v>0</v>
      </c>
      <c r="N28" s="83">
        <v>10</v>
      </c>
      <c r="O28" s="108" t="s">
        <v>8</v>
      </c>
      <c r="P28" s="97"/>
      <c r="Q28" s="97"/>
      <c r="R28" s="97"/>
      <c r="S28" s="97"/>
      <c r="T28" s="97"/>
      <c r="U28" s="97"/>
      <c r="V28" s="97"/>
      <c r="W28" s="97">
        <v>1</v>
      </c>
      <c r="X28" s="97"/>
      <c r="Y28" s="97">
        <v>1</v>
      </c>
      <c r="AB28" s="108" t="s">
        <v>177</v>
      </c>
      <c r="AC28" s="97"/>
      <c r="AD28" s="97"/>
      <c r="AE28" s="97"/>
      <c r="AF28" s="97"/>
      <c r="AG28" s="97"/>
      <c r="AH28" s="97"/>
      <c r="AI28" s="97">
        <v>15</v>
      </c>
      <c r="AJ28" s="97"/>
      <c r="AK28" s="97"/>
      <c r="AL28" s="97">
        <v>15</v>
      </c>
      <c r="AO28" s="131" t="s">
        <v>91</v>
      </c>
      <c r="AP28" s="2"/>
      <c r="AQ28" s="2"/>
      <c r="AR28" s="2"/>
      <c r="AS28" s="2"/>
      <c r="AT28" s="2"/>
      <c r="AU28" s="2"/>
      <c r="AV28" s="136"/>
      <c r="AW28" s="136"/>
      <c r="AX28" s="2"/>
      <c r="AY28" s="2"/>
      <c r="AZ28" s="2"/>
      <c r="BA28" s="2"/>
      <c r="BB28" s="2"/>
      <c r="BC28" s="2" t="s">
        <v>167</v>
      </c>
      <c r="BD28" s="2"/>
      <c r="BE28" s="136" t="s">
        <v>167</v>
      </c>
      <c r="BF28" s="136"/>
      <c r="BG28" s="2" t="s">
        <v>167</v>
      </c>
      <c r="BH28" s="2"/>
      <c r="BI28" s="2">
        <v>7</v>
      </c>
      <c r="BJ28" s="2">
        <v>1</v>
      </c>
      <c r="BK28" s="2">
        <v>6</v>
      </c>
      <c r="BL28" s="2">
        <v>3</v>
      </c>
      <c r="BM28" s="2" t="s">
        <v>167</v>
      </c>
      <c r="BN28" s="2"/>
      <c r="BO28" s="136" t="s">
        <v>167</v>
      </c>
      <c r="BP28" s="136"/>
      <c r="BQ28" s="2"/>
      <c r="BR28" s="2"/>
      <c r="BS28" s="2"/>
      <c r="BT28" s="136"/>
      <c r="BU28" s="136"/>
      <c r="BV28" s="2"/>
      <c r="BW28" s="2"/>
      <c r="BX28" s="2"/>
      <c r="BY28" s="2"/>
      <c r="BZ28" s="2"/>
      <c r="CA28" s="2"/>
      <c r="CB28" s="2"/>
      <c r="CC28" s="2"/>
      <c r="CD28" s="136"/>
      <c r="CE28" s="136"/>
      <c r="CF28" s="2"/>
      <c r="CG28" s="2"/>
      <c r="CH28" s="2"/>
      <c r="CI28" s="2"/>
      <c r="CJ28" s="2"/>
      <c r="CK28" s="2"/>
      <c r="CL28" s="2"/>
      <c r="CM28" s="2"/>
      <c r="CN28" s="136"/>
      <c r="CO28" s="136"/>
      <c r="CP28" s="2"/>
      <c r="CQ28" s="2"/>
      <c r="DS28" s="20"/>
    </row>
    <row r="29" spans="1:123">
      <c r="A29" s="94" t="s">
        <v>53</v>
      </c>
      <c r="B29" s="88"/>
      <c r="C29" s="88"/>
      <c r="D29" s="88"/>
      <c r="E29" s="88"/>
      <c r="F29" s="88"/>
      <c r="G29" s="88">
        <v>1</v>
      </c>
      <c r="H29" s="88"/>
      <c r="I29" s="88"/>
      <c r="J29" s="88"/>
      <c r="K29" s="88">
        <f t="shared" si="0"/>
        <v>1</v>
      </c>
      <c r="N29" s="83">
        <v>11</v>
      </c>
      <c r="O29" s="108" t="s">
        <v>46</v>
      </c>
      <c r="P29" s="97"/>
      <c r="Q29" s="97"/>
      <c r="R29" s="97"/>
      <c r="S29" s="97"/>
      <c r="T29" s="97"/>
      <c r="U29" s="97"/>
      <c r="V29" s="97">
        <v>1</v>
      </c>
      <c r="W29" s="97"/>
      <c r="X29" s="97"/>
      <c r="Y29" s="97">
        <v>1</v>
      </c>
      <c r="AB29" s="108" t="s">
        <v>15</v>
      </c>
      <c r="AC29" s="97"/>
      <c r="AD29" s="97"/>
      <c r="AE29" s="97"/>
      <c r="AF29" s="97"/>
      <c r="AG29" s="97"/>
      <c r="AH29" s="97"/>
      <c r="AI29" s="97">
        <v>4</v>
      </c>
      <c r="AJ29" s="97">
        <v>2</v>
      </c>
      <c r="AK29" s="97">
        <v>9</v>
      </c>
      <c r="AL29" s="97">
        <v>15</v>
      </c>
      <c r="AO29" s="94" t="s">
        <v>52</v>
      </c>
      <c r="AP29" s="2"/>
      <c r="AQ29" s="2"/>
      <c r="AR29" s="2"/>
      <c r="AS29" s="2"/>
      <c r="AT29" s="2"/>
      <c r="AU29" s="2"/>
      <c r="AV29" s="136"/>
      <c r="AW29" s="136"/>
      <c r="AX29" s="2"/>
      <c r="AY29" s="2"/>
      <c r="AZ29" s="2"/>
      <c r="BA29" s="2"/>
      <c r="BB29" s="2"/>
      <c r="BC29" s="2"/>
      <c r="BD29" s="2"/>
      <c r="BE29" s="136"/>
      <c r="BF29" s="136"/>
      <c r="BG29" s="2"/>
      <c r="BH29" s="2"/>
      <c r="BI29" s="2"/>
      <c r="BJ29" s="2"/>
      <c r="BK29" s="2"/>
      <c r="BL29" s="2"/>
      <c r="BM29" s="2"/>
      <c r="BN29" s="2"/>
      <c r="BO29" s="136"/>
      <c r="BP29" s="136"/>
      <c r="BQ29" s="2"/>
      <c r="BR29" s="2"/>
      <c r="BS29" s="2"/>
      <c r="BT29" s="136"/>
      <c r="BU29" s="136"/>
      <c r="BV29" s="2"/>
      <c r="BW29" s="2"/>
      <c r="BX29" s="2"/>
      <c r="BY29" s="2"/>
      <c r="BZ29" s="2"/>
      <c r="CA29" s="2"/>
      <c r="CB29" s="2"/>
      <c r="CC29" s="2"/>
      <c r="CD29" s="136"/>
      <c r="CE29" s="136"/>
      <c r="CF29" s="2"/>
      <c r="CG29" s="2"/>
      <c r="CH29" s="2"/>
      <c r="CI29" s="2"/>
      <c r="CJ29" s="2"/>
      <c r="CK29" s="2"/>
      <c r="CL29" s="2"/>
      <c r="CM29" s="2"/>
      <c r="CN29" s="136"/>
      <c r="CO29" s="136"/>
      <c r="CP29" s="2"/>
      <c r="CQ29" s="2"/>
      <c r="DS29" s="20"/>
    </row>
    <row r="30" spans="1:123">
      <c r="A30" s="94" t="s">
        <v>44</v>
      </c>
      <c r="B30" s="88"/>
      <c r="C30" s="88"/>
      <c r="D30" s="88"/>
      <c r="E30" s="88"/>
      <c r="F30" s="88"/>
      <c r="G30" s="88"/>
      <c r="H30" s="88"/>
      <c r="I30" s="88"/>
      <c r="J30" s="88">
        <v>1</v>
      </c>
      <c r="K30" s="88">
        <f t="shared" si="0"/>
        <v>1</v>
      </c>
      <c r="N30" s="83">
        <v>12</v>
      </c>
      <c r="O30" s="108" t="s">
        <v>10</v>
      </c>
      <c r="P30" s="97"/>
      <c r="Q30" s="97"/>
      <c r="R30" s="97"/>
      <c r="S30" s="97"/>
      <c r="T30" s="97">
        <v>1</v>
      </c>
      <c r="U30" s="97"/>
      <c r="V30" s="97">
        <v>2</v>
      </c>
      <c r="W30" s="97"/>
      <c r="X30" s="97"/>
      <c r="Y30" s="97">
        <v>3</v>
      </c>
      <c r="AB30" s="108" t="s">
        <v>1</v>
      </c>
      <c r="AC30" s="97"/>
      <c r="AD30" s="97"/>
      <c r="AE30" s="97"/>
      <c r="AF30" s="97"/>
      <c r="AG30" s="97"/>
      <c r="AH30" s="97"/>
      <c r="AI30" s="97">
        <v>4</v>
      </c>
      <c r="AJ30" s="97">
        <v>7</v>
      </c>
      <c r="AK30" s="97">
        <v>3</v>
      </c>
      <c r="AL30" s="97">
        <v>14</v>
      </c>
      <c r="AO30" s="94" t="s">
        <v>53</v>
      </c>
      <c r="AP30" s="2">
        <v>8</v>
      </c>
      <c r="AQ30" s="2">
        <v>3</v>
      </c>
      <c r="AR30" s="2" t="s">
        <v>167</v>
      </c>
      <c r="AS30" s="2"/>
      <c r="AT30" s="2" t="s">
        <v>167</v>
      </c>
      <c r="AU30" s="2"/>
      <c r="AV30" s="136" t="s">
        <v>167</v>
      </c>
      <c r="AW30" s="136"/>
      <c r="AX30" s="2" t="s">
        <v>167</v>
      </c>
      <c r="AY30" s="2"/>
      <c r="AZ30" s="2" t="s">
        <v>167</v>
      </c>
      <c r="BA30" s="2"/>
      <c r="BB30" s="2" t="s">
        <v>167</v>
      </c>
      <c r="BC30" s="2" t="s">
        <v>167</v>
      </c>
      <c r="BD30" s="2"/>
      <c r="BE30" s="136" t="s">
        <v>167</v>
      </c>
      <c r="BF30" s="136"/>
      <c r="BG30" s="2" t="s">
        <v>167</v>
      </c>
      <c r="BH30" s="2"/>
      <c r="BI30" s="2" t="s">
        <v>167</v>
      </c>
      <c r="BJ30" s="2"/>
      <c r="BK30" s="2">
        <v>2</v>
      </c>
      <c r="BL30" s="2">
        <v>1</v>
      </c>
      <c r="BM30" s="2" t="s">
        <v>167</v>
      </c>
      <c r="BN30" s="2"/>
      <c r="BO30" s="136" t="s">
        <v>167</v>
      </c>
      <c r="BP30" s="136">
        <v>1</v>
      </c>
      <c r="BQ30" s="2"/>
      <c r="BR30" s="2"/>
      <c r="BS30" s="2"/>
      <c r="BT30" s="136"/>
      <c r="BU30" s="136"/>
      <c r="BV30" s="2"/>
      <c r="BW30" s="2"/>
      <c r="BX30" s="2"/>
      <c r="BY30" s="2"/>
      <c r="BZ30" s="2"/>
      <c r="CA30" s="2"/>
      <c r="CB30" s="2"/>
      <c r="CC30" s="2"/>
      <c r="CD30" s="136"/>
      <c r="CE30" s="136"/>
      <c r="CF30" s="2"/>
      <c r="CG30" s="2"/>
      <c r="CH30" s="2"/>
      <c r="CI30" s="2"/>
      <c r="CJ30" s="2"/>
      <c r="CK30" s="2"/>
      <c r="CL30" s="2"/>
      <c r="CM30" s="2"/>
      <c r="CN30" s="136"/>
      <c r="CO30" s="136"/>
      <c r="CP30" s="2"/>
      <c r="CQ30" s="2"/>
      <c r="DS30" s="20"/>
    </row>
    <row r="31" spans="1:123">
      <c r="A31" s="3" t="s">
        <v>8</v>
      </c>
      <c r="B31" s="88"/>
      <c r="C31" s="88"/>
      <c r="D31" s="88"/>
      <c r="E31" s="88"/>
      <c r="F31" s="88"/>
      <c r="G31" s="88"/>
      <c r="H31" s="88"/>
      <c r="I31" s="88">
        <v>1</v>
      </c>
      <c r="J31" s="88"/>
      <c r="K31" s="88">
        <f t="shared" si="0"/>
        <v>1</v>
      </c>
      <c r="N31" s="83">
        <v>13</v>
      </c>
      <c r="O31" s="108" t="s">
        <v>11</v>
      </c>
      <c r="P31" s="97"/>
      <c r="Q31" s="97"/>
      <c r="R31" s="97"/>
      <c r="S31" s="97"/>
      <c r="T31" s="97"/>
      <c r="U31" s="97"/>
      <c r="V31" s="97">
        <v>179</v>
      </c>
      <c r="W31" s="97">
        <v>427</v>
      </c>
      <c r="X31" s="97"/>
      <c r="Y31" s="97">
        <v>606</v>
      </c>
      <c r="AB31" s="108" t="s">
        <v>43</v>
      </c>
      <c r="AC31" s="97"/>
      <c r="AD31" s="97"/>
      <c r="AE31" s="97"/>
      <c r="AF31" s="97">
        <v>2</v>
      </c>
      <c r="AG31" s="97">
        <v>3</v>
      </c>
      <c r="AH31" s="97"/>
      <c r="AI31" s="97">
        <v>5</v>
      </c>
      <c r="AJ31" s="97"/>
      <c r="AK31" s="97"/>
      <c r="AL31" s="97">
        <v>10</v>
      </c>
      <c r="AO31" s="94" t="s">
        <v>44</v>
      </c>
      <c r="AP31" s="2">
        <v>15</v>
      </c>
      <c r="AQ31" s="2">
        <v>3</v>
      </c>
      <c r="AR31" s="2">
        <v>1</v>
      </c>
      <c r="AS31" s="2">
        <v>1</v>
      </c>
      <c r="AT31" s="2" t="s">
        <v>167</v>
      </c>
      <c r="AU31" s="2"/>
      <c r="AV31" s="136" t="s">
        <v>167</v>
      </c>
      <c r="AW31" s="136"/>
      <c r="AX31" s="2" t="s">
        <v>167</v>
      </c>
      <c r="AY31" s="2"/>
      <c r="AZ31" s="2" t="s">
        <v>167</v>
      </c>
      <c r="BA31" s="2"/>
      <c r="BB31" s="2" t="s">
        <v>167</v>
      </c>
      <c r="BC31" s="2" t="s">
        <v>167</v>
      </c>
      <c r="BD31" s="2"/>
      <c r="BE31" s="136" t="s">
        <v>167</v>
      </c>
      <c r="BF31" s="136"/>
      <c r="BG31" s="2" t="s">
        <v>167</v>
      </c>
      <c r="BH31" s="2"/>
      <c r="BI31" s="2" t="s">
        <v>167</v>
      </c>
      <c r="BJ31" s="2"/>
      <c r="BK31" s="2" t="s">
        <v>167</v>
      </c>
      <c r="BL31" s="2"/>
      <c r="BM31" s="2" t="s">
        <v>167</v>
      </c>
      <c r="BN31" s="2"/>
      <c r="BO31" s="136">
        <v>1</v>
      </c>
      <c r="BP31" s="136"/>
      <c r="BQ31" s="2"/>
      <c r="BR31" s="2"/>
      <c r="BS31" s="2"/>
      <c r="BT31" s="136"/>
      <c r="BU31" s="136"/>
      <c r="BV31" s="2"/>
      <c r="BW31" s="2"/>
      <c r="BX31" s="2"/>
      <c r="BY31" s="2"/>
      <c r="BZ31" s="2"/>
      <c r="CA31" s="2"/>
      <c r="CB31" s="2"/>
      <c r="CC31" s="2"/>
      <c r="CD31" s="136"/>
      <c r="CE31" s="136"/>
      <c r="CF31" s="2"/>
      <c r="CG31" s="2"/>
      <c r="CH31" s="2"/>
      <c r="CI31" s="2"/>
      <c r="CJ31" s="2"/>
      <c r="CK31" s="2"/>
      <c r="CL31" s="2"/>
      <c r="CM31" s="2"/>
      <c r="CN31" s="136"/>
      <c r="CO31" s="136"/>
      <c r="CP31" s="2"/>
      <c r="CQ31" s="2"/>
      <c r="DS31" s="20"/>
    </row>
    <row r="32" spans="1:123">
      <c r="A32" s="3" t="s">
        <v>9</v>
      </c>
      <c r="B32" s="88"/>
      <c r="C32" s="88"/>
      <c r="D32" s="88"/>
      <c r="E32" s="88"/>
      <c r="F32" s="88"/>
      <c r="G32" s="88"/>
      <c r="H32" s="88"/>
      <c r="I32" s="88"/>
      <c r="J32" s="88"/>
      <c r="K32" s="88">
        <f t="shared" si="0"/>
        <v>0</v>
      </c>
      <c r="N32" s="83">
        <v>14</v>
      </c>
      <c r="O32" s="108" t="s">
        <v>12</v>
      </c>
      <c r="P32" s="97"/>
      <c r="Q32" s="97"/>
      <c r="R32" s="97"/>
      <c r="S32" s="97"/>
      <c r="T32" s="97">
        <v>1</v>
      </c>
      <c r="U32" s="97">
        <v>2</v>
      </c>
      <c r="V32" s="97">
        <v>5</v>
      </c>
      <c r="W32" s="97"/>
      <c r="X32" s="97">
        <v>2</v>
      </c>
      <c r="Y32" s="97">
        <v>10</v>
      </c>
      <c r="AB32" s="108" t="s">
        <v>12</v>
      </c>
      <c r="AC32" s="97"/>
      <c r="AD32" s="97"/>
      <c r="AE32" s="97"/>
      <c r="AF32" s="97"/>
      <c r="AG32" s="97">
        <v>1</v>
      </c>
      <c r="AH32" s="97">
        <v>2</v>
      </c>
      <c r="AI32" s="97">
        <v>5</v>
      </c>
      <c r="AJ32" s="97"/>
      <c r="AK32" s="97">
        <v>2</v>
      </c>
      <c r="AL32" s="97">
        <v>10</v>
      </c>
      <c r="AO32" s="3" t="s">
        <v>8</v>
      </c>
      <c r="AP32" s="2">
        <v>1</v>
      </c>
      <c r="AQ32" s="2">
        <v>2</v>
      </c>
      <c r="AR32" s="2" t="s">
        <v>167</v>
      </c>
      <c r="AS32" s="2"/>
      <c r="AT32" s="2" t="s">
        <v>167</v>
      </c>
      <c r="AU32" s="2"/>
      <c r="AV32" s="136" t="s">
        <v>167</v>
      </c>
      <c r="AW32" s="136"/>
      <c r="AX32" s="2" t="s">
        <v>167</v>
      </c>
      <c r="AY32" s="2"/>
      <c r="AZ32" s="2" t="s">
        <v>167</v>
      </c>
      <c r="BA32" s="2"/>
      <c r="BB32" s="2" t="s">
        <v>167</v>
      </c>
      <c r="BC32" s="2" t="s">
        <v>167</v>
      </c>
      <c r="BD32" s="2"/>
      <c r="BE32" s="136">
        <v>1</v>
      </c>
      <c r="BF32" s="136">
        <v>1</v>
      </c>
      <c r="BG32" s="2" t="s">
        <v>167</v>
      </c>
      <c r="BH32" s="2"/>
      <c r="BI32" s="2" t="s">
        <v>167</v>
      </c>
      <c r="BJ32" s="2"/>
      <c r="BK32" s="2" t="s">
        <v>167</v>
      </c>
      <c r="BL32" s="2"/>
      <c r="BM32" s="2" t="s">
        <v>167</v>
      </c>
      <c r="BN32" s="2"/>
      <c r="BO32" s="136" t="s">
        <v>167</v>
      </c>
      <c r="BP32" s="136"/>
      <c r="BQ32" s="2"/>
      <c r="BR32" s="2"/>
      <c r="BS32" s="2"/>
      <c r="BT32" s="136"/>
      <c r="BU32" s="136"/>
      <c r="BV32" s="2"/>
      <c r="BW32" s="2"/>
      <c r="BX32" s="2"/>
      <c r="BY32" s="2"/>
      <c r="BZ32" s="2"/>
      <c r="CA32" s="2"/>
      <c r="CB32" s="2"/>
      <c r="CC32" s="2"/>
      <c r="CD32" s="136"/>
      <c r="CE32" s="136"/>
      <c r="CF32" s="2"/>
      <c r="CG32" s="2"/>
      <c r="CH32" s="2"/>
      <c r="CI32" s="2"/>
      <c r="CJ32" s="2"/>
      <c r="CK32" s="2"/>
      <c r="CL32" s="2"/>
      <c r="CM32" s="2"/>
      <c r="CN32" s="136"/>
      <c r="CO32" s="136"/>
      <c r="CP32" s="2"/>
      <c r="CQ32" s="2"/>
      <c r="DS32" s="20"/>
    </row>
    <row r="33" spans="1:123">
      <c r="A33" s="94" t="s">
        <v>46</v>
      </c>
      <c r="B33" s="88"/>
      <c r="C33" s="88"/>
      <c r="D33" s="88"/>
      <c r="E33" s="88"/>
      <c r="F33" s="88"/>
      <c r="G33" s="88"/>
      <c r="H33" s="88">
        <v>1</v>
      </c>
      <c r="I33" s="88"/>
      <c r="J33" s="88"/>
      <c r="K33" s="88">
        <f t="shared" si="0"/>
        <v>1</v>
      </c>
      <c r="N33" s="83">
        <v>15</v>
      </c>
      <c r="O33" s="108" t="s">
        <v>33</v>
      </c>
      <c r="P33" s="97"/>
      <c r="Q33" s="97"/>
      <c r="R33" s="97"/>
      <c r="S33" s="97"/>
      <c r="T33" s="97"/>
      <c r="U33" s="97">
        <v>1</v>
      </c>
      <c r="V33" s="97">
        <v>5</v>
      </c>
      <c r="W33" s="97">
        <v>2</v>
      </c>
      <c r="X33" s="97"/>
      <c r="Y33" s="97">
        <v>8</v>
      </c>
      <c r="AB33" s="108" t="s">
        <v>33</v>
      </c>
      <c r="AC33" s="97"/>
      <c r="AD33" s="97"/>
      <c r="AE33" s="97"/>
      <c r="AF33" s="97"/>
      <c r="AG33" s="97"/>
      <c r="AH33" s="97">
        <v>1</v>
      </c>
      <c r="AI33" s="97">
        <v>5</v>
      </c>
      <c r="AJ33" s="97">
        <v>2</v>
      </c>
      <c r="AK33" s="97"/>
      <c r="AL33" s="97">
        <v>8</v>
      </c>
      <c r="AO33" s="3" t="s">
        <v>9</v>
      </c>
      <c r="AP33" s="2">
        <v>3</v>
      </c>
      <c r="AQ33" s="2">
        <v>2</v>
      </c>
      <c r="AR33" s="2">
        <v>30</v>
      </c>
      <c r="AS33" s="2">
        <v>1</v>
      </c>
      <c r="AT33" s="2" t="s">
        <v>167</v>
      </c>
      <c r="AU33" s="2"/>
      <c r="AV33" s="136" t="s">
        <v>167</v>
      </c>
      <c r="AW33" s="136"/>
      <c r="AX33" s="2" t="s">
        <v>167</v>
      </c>
      <c r="AY33" s="2"/>
      <c r="AZ33" s="2" t="s">
        <v>167</v>
      </c>
      <c r="BA33" s="2"/>
      <c r="BB33" s="2" t="s">
        <v>167</v>
      </c>
      <c r="BC33" s="2" t="s">
        <v>167</v>
      </c>
      <c r="BD33" s="2"/>
      <c r="BE33" s="136" t="s">
        <v>167</v>
      </c>
      <c r="BF33" s="136"/>
      <c r="BG33" s="2" t="s">
        <v>167</v>
      </c>
      <c r="BH33" s="2"/>
      <c r="BI33" s="2">
        <v>5</v>
      </c>
      <c r="BJ33" s="2">
        <v>1</v>
      </c>
      <c r="BK33" s="2">
        <v>5</v>
      </c>
      <c r="BL33" s="2">
        <v>1</v>
      </c>
      <c r="BM33" s="2" t="s">
        <v>167</v>
      </c>
      <c r="BN33" s="2"/>
      <c r="BO33" s="136" t="s">
        <v>167</v>
      </c>
      <c r="BP33" s="136"/>
      <c r="BQ33" s="2"/>
      <c r="BR33" s="2"/>
      <c r="BS33" s="2"/>
      <c r="BT33" s="136"/>
      <c r="BU33" s="136"/>
      <c r="BV33" s="2"/>
      <c r="BW33" s="2"/>
      <c r="BX33" s="2"/>
      <c r="BY33" s="2"/>
      <c r="BZ33" s="2"/>
      <c r="CA33" s="2"/>
      <c r="CB33" s="2"/>
      <c r="CC33" s="2"/>
      <c r="CD33" s="136"/>
      <c r="CE33" s="136"/>
      <c r="CF33" s="2"/>
      <c r="CG33" s="2"/>
      <c r="CH33" s="2"/>
      <c r="CI33" s="2"/>
      <c r="CJ33" s="2"/>
      <c r="CK33" s="2"/>
      <c r="CL33" s="2"/>
      <c r="CM33" s="2"/>
      <c r="CN33" s="136"/>
      <c r="CO33" s="136"/>
      <c r="CP33" s="2"/>
      <c r="CQ33" s="2"/>
      <c r="DS33" s="20"/>
    </row>
    <row r="34" spans="1:123">
      <c r="A34" s="3" t="s">
        <v>10</v>
      </c>
      <c r="B34" s="88"/>
      <c r="C34" s="88"/>
      <c r="D34" s="88"/>
      <c r="E34" s="88"/>
      <c r="F34" s="88">
        <v>1</v>
      </c>
      <c r="G34" s="88"/>
      <c r="H34" s="88">
        <v>2</v>
      </c>
      <c r="I34" s="88"/>
      <c r="J34" s="88"/>
      <c r="K34" s="88">
        <f t="shared" si="0"/>
        <v>3</v>
      </c>
      <c r="N34" s="83"/>
      <c r="O34" s="108" t="s">
        <v>18</v>
      </c>
      <c r="P34" s="97"/>
      <c r="Q34" s="97"/>
      <c r="R34" s="97"/>
      <c r="S34" s="97"/>
      <c r="T34" s="97"/>
      <c r="U34" s="97"/>
      <c r="V34" s="97"/>
      <c r="W34" s="97">
        <v>19</v>
      </c>
      <c r="X34" s="97">
        <v>10</v>
      </c>
      <c r="Y34" s="97">
        <v>29</v>
      </c>
      <c r="AB34" s="108" t="s">
        <v>10</v>
      </c>
      <c r="AC34" s="97"/>
      <c r="AD34" s="97"/>
      <c r="AE34" s="97"/>
      <c r="AF34" s="97"/>
      <c r="AG34" s="97">
        <v>1</v>
      </c>
      <c r="AH34" s="97"/>
      <c r="AI34" s="97">
        <v>2</v>
      </c>
      <c r="AJ34" s="97"/>
      <c r="AK34" s="97"/>
      <c r="AL34" s="97">
        <v>3</v>
      </c>
      <c r="AO34" s="94" t="s">
        <v>46</v>
      </c>
      <c r="AP34" s="2" t="s">
        <v>167</v>
      </c>
      <c r="AQ34" s="2"/>
      <c r="AR34" s="2" t="s">
        <v>167</v>
      </c>
      <c r="AS34" s="2"/>
      <c r="AT34" s="2" t="s">
        <v>167</v>
      </c>
      <c r="AU34" s="2"/>
      <c r="AV34" s="136">
        <v>1</v>
      </c>
      <c r="AW34" s="136">
        <v>1</v>
      </c>
      <c r="AX34" s="2" t="s">
        <v>167</v>
      </c>
      <c r="AY34" s="2"/>
      <c r="AZ34" s="2" t="s">
        <v>167</v>
      </c>
      <c r="BA34" s="2"/>
      <c r="BB34" s="2" t="s">
        <v>167</v>
      </c>
      <c r="BC34" s="2"/>
      <c r="BD34" s="2"/>
      <c r="BE34" s="136"/>
      <c r="BF34" s="136"/>
      <c r="BG34" s="2"/>
      <c r="BH34" s="2"/>
      <c r="BI34" s="2"/>
      <c r="BJ34" s="2"/>
      <c r="BK34" s="2"/>
      <c r="BL34" s="2"/>
      <c r="BM34" s="2"/>
      <c r="BN34" s="2"/>
      <c r="BO34" s="136"/>
      <c r="BP34" s="136"/>
      <c r="BQ34" s="2"/>
      <c r="BR34" s="2"/>
      <c r="BS34" s="2"/>
      <c r="BT34" s="136"/>
      <c r="BU34" s="136"/>
      <c r="BV34" s="2"/>
      <c r="BW34" s="2"/>
      <c r="BX34" s="2"/>
      <c r="BY34" s="2"/>
      <c r="BZ34" s="2"/>
      <c r="CA34" s="2"/>
      <c r="CB34" s="2"/>
      <c r="CC34" s="2"/>
      <c r="CD34" s="136"/>
      <c r="CE34" s="136"/>
      <c r="CF34" s="2"/>
      <c r="CG34" s="2"/>
      <c r="CH34" s="2"/>
      <c r="CI34" s="2"/>
      <c r="CJ34" s="2"/>
      <c r="CK34" s="2"/>
      <c r="CL34" s="2"/>
      <c r="CM34" s="2"/>
      <c r="CN34" s="136"/>
      <c r="CO34" s="136"/>
      <c r="CP34" s="2"/>
      <c r="CQ34" s="2"/>
      <c r="DS34" s="20"/>
    </row>
    <row r="35" spans="1:123">
      <c r="A35" s="3" t="s">
        <v>11</v>
      </c>
      <c r="B35" s="88"/>
      <c r="C35" s="88"/>
      <c r="D35" s="88"/>
      <c r="E35" s="88"/>
      <c r="F35" s="88"/>
      <c r="G35" s="88"/>
      <c r="H35" s="88">
        <v>179</v>
      </c>
      <c r="I35" s="88">
        <v>427</v>
      </c>
      <c r="J35" s="88"/>
      <c r="K35" s="88">
        <f t="shared" si="0"/>
        <v>606</v>
      </c>
      <c r="N35" s="83">
        <v>16</v>
      </c>
      <c r="O35" s="108" t="s">
        <v>13</v>
      </c>
      <c r="P35" s="97"/>
      <c r="Q35" s="97"/>
      <c r="R35" s="97"/>
      <c r="S35" s="97"/>
      <c r="T35" s="97"/>
      <c r="U35" s="97"/>
      <c r="V35" s="97">
        <v>3</v>
      </c>
      <c r="W35" s="97"/>
      <c r="X35" s="97"/>
      <c r="Y35" s="97">
        <v>3</v>
      </c>
      <c r="AB35" s="108" t="s">
        <v>13</v>
      </c>
      <c r="AC35" s="97"/>
      <c r="AD35" s="97"/>
      <c r="AE35" s="97"/>
      <c r="AF35" s="97"/>
      <c r="AG35" s="97"/>
      <c r="AH35" s="97"/>
      <c r="AI35" s="97">
        <v>3</v>
      </c>
      <c r="AJ35" s="97"/>
      <c r="AK35" s="97"/>
      <c r="AL35" s="97">
        <v>3</v>
      </c>
      <c r="AO35" s="3" t="s">
        <v>10</v>
      </c>
      <c r="AP35" s="2">
        <v>4</v>
      </c>
      <c r="AQ35" s="2">
        <v>5</v>
      </c>
      <c r="AR35" s="2">
        <v>10</v>
      </c>
      <c r="AS35" s="2">
        <v>3</v>
      </c>
      <c r="AT35" s="2">
        <v>1</v>
      </c>
      <c r="AU35" s="2">
        <v>1</v>
      </c>
      <c r="AV35" s="136">
        <v>2</v>
      </c>
      <c r="AW35" s="136">
        <v>1</v>
      </c>
      <c r="AX35" s="2" t="s">
        <v>167</v>
      </c>
      <c r="AY35" s="2"/>
      <c r="AZ35" s="2" t="s">
        <v>167</v>
      </c>
      <c r="BA35" s="2"/>
      <c r="BB35" s="2" t="s">
        <v>167</v>
      </c>
      <c r="BC35" s="2"/>
      <c r="BD35" s="2"/>
      <c r="BE35" s="136"/>
      <c r="BF35" s="136"/>
      <c r="BG35" s="2"/>
      <c r="BH35" s="2"/>
      <c r="BI35" s="2"/>
      <c r="BJ35" s="2"/>
      <c r="BK35" s="2"/>
      <c r="BL35" s="2"/>
      <c r="BM35" s="2"/>
      <c r="BN35" s="2"/>
      <c r="BO35" s="136"/>
      <c r="BP35" s="136"/>
      <c r="BQ35" s="2"/>
      <c r="BR35" s="2"/>
      <c r="BS35" s="2"/>
      <c r="BT35" s="136"/>
      <c r="BU35" s="136"/>
      <c r="BV35" s="2"/>
      <c r="BW35" s="2"/>
      <c r="BX35" s="2"/>
      <c r="BY35" s="2"/>
      <c r="BZ35" s="2"/>
      <c r="CA35" s="2"/>
      <c r="CB35" s="2"/>
      <c r="CC35" s="2"/>
      <c r="CD35" s="136"/>
      <c r="CE35" s="136"/>
      <c r="CF35" s="2"/>
      <c r="CG35" s="2"/>
      <c r="CH35" s="2"/>
      <c r="CI35" s="2"/>
      <c r="CJ35" s="2"/>
      <c r="CK35" s="2"/>
      <c r="CL35" s="2"/>
      <c r="CM35" s="2"/>
      <c r="CN35" s="136"/>
      <c r="CO35" s="136"/>
      <c r="CP35" s="2"/>
      <c r="CQ35" s="2"/>
      <c r="DS35" s="20"/>
    </row>
    <row r="36" spans="1:123">
      <c r="A36" s="3" t="s">
        <v>12</v>
      </c>
      <c r="B36" s="88"/>
      <c r="C36" s="88"/>
      <c r="D36" s="88"/>
      <c r="E36" s="88"/>
      <c r="F36" s="88">
        <v>1</v>
      </c>
      <c r="G36" s="88">
        <v>2</v>
      </c>
      <c r="H36" s="88">
        <v>5</v>
      </c>
      <c r="I36" s="88"/>
      <c r="J36" s="88">
        <v>2</v>
      </c>
      <c r="K36" s="88">
        <f t="shared" si="0"/>
        <v>10</v>
      </c>
      <c r="N36" s="83">
        <v>17</v>
      </c>
      <c r="O36" s="108" t="s">
        <v>14</v>
      </c>
      <c r="P36" s="97"/>
      <c r="Q36" s="97"/>
      <c r="R36" s="97"/>
      <c r="S36" s="97">
        <v>1</v>
      </c>
      <c r="T36" s="97">
        <v>9</v>
      </c>
      <c r="U36" s="97">
        <v>26</v>
      </c>
      <c r="V36" s="97">
        <v>10</v>
      </c>
      <c r="W36" s="97">
        <v>20</v>
      </c>
      <c r="X36" s="97">
        <v>1</v>
      </c>
      <c r="Y36" s="97">
        <v>67</v>
      </c>
      <c r="AB36" s="108" t="s">
        <v>16</v>
      </c>
      <c r="AC36" s="97"/>
      <c r="AD36" s="97"/>
      <c r="AE36" s="97"/>
      <c r="AF36" s="97"/>
      <c r="AG36" s="97"/>
      <c r="AH36" s="97">
        <v>1</v>
      </c>
      <c r="AI36" s="97">
        <v>1</v>
      </c>
      <c r="AJ36" s="97"/>
      <c r="AK36" s="97">
        <v>1</v>
      </c>
      <c r="AL36" s="97">
        <v>3</v>
      </c>
      <c r="AO36" s="3" t="s">
        <v>11</v>
      </c>
      <c r="AP36" s="2">
        <v>100</v>
      </c>
      <c r="AQ36" s="2">
        <v>5</v>
      </c>
      <c r="AR36" s="129">
        <v>1250</v>
      </c>
      <c r="AS36" s="2">
        <v>3</v>
      </c>
      <c r="AT36" s="2">
        <v>60</v>
      </c>
      <c r="AU36" s="2">
        <v>5</v>
      </c>
      <c r="AV36" s="136">
        <v>179</v>
      </c>
      <c r="AW36" s="136">
        <v>1</v>
      </c>
      <c r="AX36" s="2" t="s">
        <v>167</v>
      </c>
      <c r="AY36" s="2"/>
      <c r="AZ36" s="2" t="s">
        <v>167</v>
      </c>
      <c r="BA36" s="2"/>
      <c r="BB36" s="2" t="s">
        <v>167</v>
      </c>
      <c r="BC36" s="2" t="s">
        <v>167</v>
      </c>
      <c r="BD36" s="2"/>
      <c r="BE36" s="136">
        <v>427</v>
      </c>
      <c r="BF36" s="136">
        <v>1</v>
      </c>
      <c r="BG36" s="2" t="s">
        <v>167</v>
      </c>
      <c r="BH36" s="2"/>
      <c r="BI36" s="2">
        <v>80</v>
      </c>
      <c r="BJ36" s="2">
        <v>1</v>
      </c>
      <c r="BK36" s="2">
        <v>15</v>
      </c>
      <c r="BL36" s="2">
        <v>1</v>
      </c>
      <c r="BM36" s="2" t="s">
        <v>167</v>
      </c>
      <c r="BN36" s="2"/>
      <c r="BO36" s="136" t="s">
        <v>167</v>
      </c>
      <c r="BP36" s="136"/>
      <c r="BQ36" s="2"/>
      <c r="BR36" s="2"/>
      <c r="BS36" s="2"/>
      <c r="BT36" s="136"/>
      <c r="BU36" s="136"/>
      <c r="BV36" s="2"/>
      <c r="BW36" s="2"/>
      <c r="BX36" s="2"/>
      <c r="BY36" s="2"/>
      <c r="BZ36" s="2"/>
      <c r="CA36" s="2"/>
      <c r="CB36" s="2"/>
      <c r="CC36" s="2"/>
      <c r="CD36" s="136"/>
      <c r="CE36" s="136"/>
      <c r="CF36" s="2"/>
      <c r="CG36" s="2"/>
      <c r="CH36" s="2"/>
      <c r="CI36" s="2"/>
      <c r="CJ36" s="2"/>
      <c r="CK36" s="2"/>
      <c r="CL36" s="2"/>
      <c r="CM36" s="2"/>
      <c r="CN36" s="136"/>
      <c r="CO36" s="136"/>
      <c r="CP36" s="2"/>
      <c r="CQ36" s="2"/>
      <c r="DS36" s="20"/>
    </row>
    <row r="37" spans="1:123">
      <c r="A37" s="94" t="s">
        <v>33</v>
      </c>
      <c r="B37" s="88"/>
      <c r="C37" s="88"/>
      <c r="D37" s="88"/>
      <c r="E37" s="88"/>
      <c r="F37" s="88"/>
      <c r="G37" s="88">
        <v>1</v>
      </c>
      <c r="H37" s="88">
        <v>5</v>
      </c>
      <c r="I37" s="88">
        <v>2</v>
      </c>
      <c r="J37" s="88"/>
      <c r="K37" s="88">
        <f t="shared" si="0"/>
        <v>8</v>
      </c>
      <c r="N37" s="83">
        <v>18</v>
      </c>
      <c r="O37" s="108" t="s">
        <v>42</v>
      </c>
      <c r="P37" s="97">
        <v>12</v>
      </c>
      <c r="Q37" s="97"/>
      <c r="R37" s="97">
        <v>4</v>
      </c>
      <c r="S37" s="97"/>
      <c r="T37" s="97"/>
      <c r="U37" s="97"/>
      <c r="V37" s="97"/>
      <c r="W37" s="97"/>
      <c r="X37" s="97"/>
      <c r="Y37" s="97">
        <v>16</v>
      </c>
      <c r="AB37" s="108" t="s">
        <v>45</v>
      </c>
      <c r="AC37" s="97"/>
      <c r="AD37" s="97"/>
      <c r="AE37" s="97">
        <v>1</v>
      </c>
      <c r="AF37" s="97"/>
      <c r="AG37" s="97"/>
      <c r="AH37" s="97"/>
      <c r="AI37" s="97"/>
      <c r="AJ37" s="97"/>
      <c r="AK37" s="97"/>
      <c r="AL37" s="97">
        <v>1</v>
      </c>
      <c r="AO37" s="3" t="s">
        <v>12</v>
      </c>
      <c r="AP37" s="2">
        <v>50</v>
      </c>
      <c r="AQ37" s="2">
        <v>5</v>
      </c>
      <c r="AR37" s="2">
        <v>250</v>
      </c>
      <c r="AS37" s="2">
        <v>3</v>
      </c>
      <c r="AT37" s="2">
        <v>2</v>
      </c>
      <c r="AU37" s="2">
        <v>1</v>
      </c>
      <c r="AV37" s="136">
        <v>5</v>
      </c>
      <c r="AW37" s="136">
        <v>1</v>
      </c>
      <c r="AX37" s="2" t="s">
        <v>167</v>
      </c>
      <c r="AY37" s="2"/>
      <c r="AZ37" s="2" t="s">
        <v>167</v>
      </c>
      <c r="BA37" s="2"/>
      <c r="BB37" s="2" t="s">
        <v>167</v>
      </c>
      <c r="BC37" s="2" t="s">
        <v>167</v>
      </c>
      <c r="BD37" s="2"/>
      <c r="BE37" s="136" t="s">
        <v>167</v>
      </c>
      <c r="BF37" s="136"/>
      <c r="BG37" s="2" t="s">
        <v>167</v>
      </c>
      <c r="BH37" s="2"/>
      <c r="BI37" s="2">
        <v>6</v>
      </c>
      <c r="BJ37" s="2">
        <v>1</v>
      </c>
      <c r="BK37" s="2">
        <v>4</v>
      </c>
      <c r="BL37" s="2">
        <v>1</v>
      </c>
      <c r="BM37" s="2" t="s">
        <v>167</v>
      </c>
      <c r="BN37" s="2"/>
      <c r="BO37" s="136">
        <v>2</v>
      </c>
      <c r="BP37" s="136">
        <v>1</v>
      </c>
      <c r="BQ37" s="2"/>
      <c r="BR37" s="2"/>
      <c r="BS37" s="2"/>
      <c r="BT37" s="136"/>
      <c r="BU37" s="136"/>
      <c r="BV37" s="2"/>
      <c r="BW37" s="2"/>
      <c r="BX37" s="2"/>
      <c r="BY37" s="2"/>
      <c r="BZ37" s="2"/>
      <c r="CA37" s="2"/>
      <c r="CB37" s="2"/>
      <c r="CC37" s="2"/>
      <c r="CD37" s="136"/>
      <c r="CE37" s="136"/>
      <c r="CF37" s="2"/>
      <c r="CG37" s="2"/>
      <c r="CH37" s="2"/>
      <c r="CI37" s="2"/>
      <c r="CJ37" s="2"/>
      <c r="CK37" s="2"/>
      <c r="CL37" s="2"/>
      <c r="CM37" s="2"/>
      <c r="CN37" s="136"/>
      <c r="CO37" s="136"/>
      <c r="CP37" s="2"/>
      <c r="CQ37" s="2"/>
      <c r="DS37" s="20"/>
    </row>
    <row r="38" spans="1:123">
      <c r="A38" s="3" t="s">
        <v>18</v>
      </c>
      <c r="B38" s="88"/>
      <c r="C38" s="88"/>
      <c r="D38" s="88"/>
      <c r="E38" s="88"/>
      <c r="F38" s="88"/>
      <c r="G38" s="88"/>
      <c r="H38" s="88"/>
      <c r="I38" s="88">
        <v>19</v>
      </c>
      <c r="J38" s="88">
        <v>10</v>
      </c>
      <c r="K38" s="88">
        <f t="shared" si="0"/>
        <v>29</v>
      </c>
      <c r="N38" s="83">
        <v>19</v>
      </c>
      <c r="O38" s="108" t="s">
        <v>15</v>
      </c>
      <c r="P38" s="97"/>
      <c r="Q38" s="97"/>
      <c r="R38" s="97"/>
      <c r="S38" s="97"/>
      <c r="T38" s="97"/>
      <c r="U38" s="97"/>
      <c r="V38" s="97">
        <v>4</v>
      </c>
      <c r="W38" s="97">
        <v>2</v>
      </c>
      <c r="X38" s="97">
        <v>9</v>
      </c>
      <c r="Y38" s="97">
        <v>15</v>
      </c>
      <c r="AB38" s="108" t="s">
        <v>53</v>
      </c>
      <c r="AC38" s="97"/>
      <c r="AD38" s="97"/>
      <c r="AE38" s="97"/>
      <c r="AF38" s="97"/>
      <c r="AG38" s="97"/>
      <c r="AH38" s="97">
        <v>1</v>
      </c>
      <c r="AI38" s="97"/>
      <c r="AJ38" s="97"/>
      <c r="AK38" s="97"/>
      <c r="AL38" s="97">
        <v>1</v>
      </c>
      <c r="AO38" s="94" t="s">
        <v>33</v>
      </c>
      <c r="AP38" s="2">
        <v>5</v>
      </c>
      <c r="AQ38" s="2">
        <v>2</v>
      </c>
      <c r="AR38" s="2">
        <v>10</v>
      </c>
      <c r="AS38" s="2">
        <v>2</v>
      </c>
      <c r="AT38" s="2" t="s">
        <v>167</v>
      </c>
      <c r="AU38" s="2"/>
      <c r="AV38" s="136">
        <v>5</v>
      </c>
      <c r="AW38" s="136">
        <v>1</v>
      </c>
      <c r="AX38" s="2" t="s">
        <v>167</v>
      </c>
      <c r="AY38" s="2"/>
      <c r="AZ38" s="2" t="s">
        <v>167</v>
      </c>
      <c r="BA38" s="2"/>
      <c r="BB38" s="2" t="s">
        <v>167</v>
      </c>
      <c r="BC38" s="2" t="s">
        <v>167</v>
      </c>
      <c r="BD38" s="2"/>
      <c r="BE38" s="136">
        <v>2</v>
      </c>
      <c r="BF38" s="136">
        <v>1</v>
      </c>
      <c r="BG38" s="2" t="s">
        <v>167</v>
      </c>
      <c r="BH38" s="2"/>
      <c r="BI38" s="2" t="s">
        <v>167</v>
      </c>
      <c r="BJ38" s="2"/>
      <c r="BK38" s="2" t="s">
        <v>167</v>
      </c>
      <c r="BL38" s="2"/>
      <c r="BM38" s="2" t="s">
        <v>167</v>
      </c>
      <c r="BN38" s="2"/>
      <c r="BO38" s="136" t="s">
        <v>167</v>
      </c>
      <c r="BP38" s="136">
        <v>1</v>
      </c>
      <c r="BQ38" s="2"/>
      <c r="BR38" s="2"/>
      <c r="BS38" s="2"/>
      <c r="BT38" s="136"/>
      <c r="BU38" s="136"/>
      <c r="BV38" s="2"/>
      <c r="BW38" s="2"/>
      <c r="BX38" s="2"/>
      <c r="BY38" s="2"/>
      <c r="BZ38" s="2"/>
      <c r="CA38" s="2"/>
      <c r="CB38" s="2"/>
      <c r="CC38" s="2"/>
      <c r="CD38" s="136"/>
      <c r="CE38" s="136"/>
      <c r="CF38" s="2"/>
      <c r="CG38" s="2"/>
      <c r="CH38" s="2"/>
      <c r="CI38" s="2"/>
      <c r="CJ38" s="2"/>
      <c r="CK38" s="2"/>
      <c r="CL38" s="2"/>
      <c r="CM38" s="2"/>
      <c r="CN38" s="136"/>
      <c r="CO38" s="136"/>
      <c r="CP38" s="2"/>
      <c r="CQ38" s="2"/>
      <c r="DS38" s="20"/>
    </row>
    <row r="39" spans="1:123">
      <c r="A39" s="94" t="s">
        <v>48</v>
      </c>
      <c r="B39" s="88"/>
      <c r="C39" s="88"/>
      <c r="D39" s="88"/>
      <c r="E39" s="88"/>
      <c r="F39" s="88"/>
      <c r="G39" s="88"/>
      <c r="H39" s="88"/>
      <c r="I39" s="88"/>
      <c r="J39" s="88"/>
      <c r="K39" s="88">
        <f t="shared" si="0"/>
        <v>0</v>
      </c>
      <c r="N39" s="83">
        <v>20</v>
      </c>
      <c r="O39" s="108" t="s">
        <v>56</v>
      </c>
      <c r="P39" s="97"/>
      <c r="Q39" s="97"/>
      <c r="R39" s="97"/>
      <c r="S39" s="97"/>
      <c r="T39" s="97"/>
      <c r="U39" s="97">
        <v>1</v>
      </c>
      <c r="V39" s="97">
        <v>3</v>
      </c>
      <c r="W39" s="97"/>
      <c r="X39" s="97">
        <v>14</v>
      </c>
      <c r="Y39" s="97">
        <v>18</v>
      </c>
      <c r="AB39" s="108" t="s">
        <v>44</v>
      </c>
      <c r="AC39" s="97"/>
      <c r="AD39" s="97"/>
      <c r="AE39" s="97"/>
      <c r="AF39" s="97"/>
      <c r="AG39" s="97"/>
      <c r="AH39" s="97"/>
      <c r="AI39" s="97"/>
      <c r="AJ39" s="97"/>
      <c r="AK39" s="97">
        <v>1</v>
      </c>
      <c r="AL39" s="97">
        <v>1</v>
      </c>
      <c r="AO39" s="3" t="s">
        <v>18</v>
      </c>
      <c r="AP39" s="2" t="s">
        <v>167</v>
      </c>
      <c r="AQ39" s="2"/>
      <c r="AR39" s="2" t="s">
        <v>167</v>
      </c>
      <c r="AS39" s="2"/>
      <c r="AT39" s="2" t="s">
        <v>167</v>
      </c>
      <c r="AU39" s="2"/>
      <c r="AV39" s="136">
        <v>500</v>
      </c>
      <c r="AW39" s="136">
        <v>1</v>
      </c>
      <c r="AX39" s="2" t="s">
        <v>167</v>
      </c>
      <c r="AY39" s="2"/>
      <c r="AZ39" s="2" t="s">
        <v>167</v>
      </c>
      <c r="BA39" s="2"/>
      <c r="BB39" s="2">
        <v>12</v>
      </c>
      <c r="BC39" s="2" t="s">
        <v>167</v>
      </c>
      <c r="BD39" s="2"/>
      <c r="BE39" s="136">
        <v>19</v>
      </c>
      <c r="BF39" s="136">
        <v>1</v>
      </c>
      <c r="BG39" s="2" t="s">
        <v>167</v>
      </c>
      <c r="BH39" s="2"/>
      <c r="BI39" s="2" t="s">
        <v>167</v>
      </c>
      <c r="BJ39" s="2"/>
      <c r="BK39" s="2" t="s">
        <v>167</v>
      </c>
      <c r="BL39" s="2"/>
      <c r="BM39" s="2" t="s">
        <v>167</v>
      </c>
      <c r="BN39" s="2"/>
      <c r="BO39" s="136">
        <v>10</v>
      </c>
      <c r="BP39" s="136"/>
      <c r="BQ39" s="2"/>
      <c r="BR39" s="2"/>
      <c r="BS39" s="2"/>
      <c r="BT39" s="136"/>
      <c r="BU39" s="136"/>
      <c r="BV39" s="2"/>
      <c r="BW39" s="2"/>
      <c r="BX39" s="2"/>
      <c r="BY39" s="2"/>
      <c r="BZ39" s="2"/>
      <c r="CA39" s="2"/>
      <c r="CB39" s="2"/>
      <c r="CC39" s="2"/>
      <c r="CD39" s="136"/>
      <c r="CE39" s="136"/>
      <c r="CF39" s="2"/>
      <c r="CG39" s="2"/>
      <c r="CH39" s="2"/>
      <c r="CI39" s="2"/>
      <c r="CJ39" s="2"/>
      <c r="CK39" s="2"/>
      <c r="CL39" s="2"/>
      <c r="CM39" s="2"/>
      <c r="CN39" s="136"/>
      <c r="CO39" s="136"/>
      <c r="CP39" s="2"/>
      <c r="CQ39" s="2"/>
      <c r="DS39" s="20"/>
    </row>
    <row r="40" spans="1:123">
      <c r="A40" s="3" t="s">
        <v>13</v>
      </c>
      <c r="B40" s="88"/>
      <c r="C40" s="88"/>
      <c r="D40" s="88"/>
      <c r="E40" s="88"/>
      <c r="F40" s="88"/>
      <c r="G40" s="88"/>
      <c r="H40" s="88">
        <v>3</v>
      </c>
      <c r="I40" s="88"/>
      <c r="J40" s="88"/>
      <c r="K40" s="88">
        <f t="shared" si="0"/>
        <v>3</v>
      </c>
      <c r="N40" s="83"/>
      <c r="O40" s="108" t="s">
        <v>49</v>
      </c>
      <c r="P40" s="97"/>
      <c r="Q40" s="97"/>
      <c r="R40" s="97"/>
      <c r="S40" s="97"/>
      <c r="T40" s="97"/>
      <c r="U40" s="97">
        <v>1</v>
      </c>
      <c r="V40" s="97">
        <v>13</v>
      </c>
      <c r="W40" s="97">
        <v>5</v>
      </c>
      <c r="X40" s="97"/>
      <c r="Y40" s="97">
        <v>19</v>
      </c>
      <c r="AB40" s="108" t="s">
        <v>8</v>
      </c>
      <c r="AC40" s="97"/>
      <c r="AD40" s="97"/>
      <c r="AE40" s="97"/>
      <c r="AF40" s="97"/>
      <c r="AG40" s="97"/>
      <c r="AH40" s="97"/>
      <c r="AI40" s="97"/>
      <c r="AJ40" s="97">
        <v>1</v>
      </c>
      <c r="AK40" s="97"/>
      <c r="AL40" s="97">
        <v>1</v>
      </c>
      <c r="AO40" s="94" t="s">
        <v>48</v>
      </c>
      <c r="AP40" s="2" t="s">
        <v>167</v>
      </c>
      <c r="AQ40" s="2"/>
      <c r="AR40" s="2">
        <v>2</v>
      </c>
      <c r="AS40" s="2">
        <v>1</v>
      </c>
      <c r="AT40" s="2" t="s">
        <v>167</v>
      </c>
      <c r="AU40" s="2"/>
      <c r="AV40" s="136" t="s">
        <v>167</v>
      </c>
      <c r="AW40" s="136"/>
      <c r="AX40" s="2" t="s">
        <v>167</v>
      </c>
      <c r="AY40" s="2"/>
      <c r="AZ40" s="2" t="s">
        <v>167</v>
      </c>
      <c r="BA40" s="2"/>
      <c r="BB40" s="2" t="s">
        <v>167</v>
      </c>
      <c r="BC40" s="2"/>
      <c r="BD40" s="2"/>
      <c r="BE40" s="136"/>
      <c r="BF40" s="136"/>
      <c r="BG40" s="2"/>
      <c r="BH40" s="2"/>
      <c r="BI40" s="2"/>
      <c r="BJ40" s="2"/>
      <c r="BK40" s="2"/>
      <c r="BL40" s="2"/>
      <c r="BM40" s="2"/>
      <c r="BN40" s="2"/>
      <c r="BO40" s="136"/>
      <c r="BP40" s="136"/>
      <c r="BQ40" s="2"/>
      <c r="BR40" s="2"/>
      <c r="BS40" s="2"/>
      <c r="BT40" s="136"/>
      <c r="BU40" s="136"/>
      <c r="BV40" s="2"/>
      <c r="BW40" s="2"/>
      <c r="BX40" s="2"/>
      <c r="BY40" s="2"/>
      <c r="BZ40" s="2"/>
      <c r="CA40" s="2"/>
      <c r="CB40" s="2"/>
      <c r="CC40" s="2"/>
      <c r="CD40" s="136"/>
      <c r="CE40" s="136"/>
      <c r="CF40" s="2"/>
      <c r="CG40" s="2"/>
      <c r="CH40" s="2"/>
      <c r="CI40" s="2"/>
      <c r="CJ40" s="2"/>
      <c r="CK40" s="2"/>
      <c r="CL40" s="2"/>
      <c r="CM40" s="2"/>
      <c r="CN40" s="136"/>
      <c r="CO40" s="136"/>
      <c r="CP40" s="2"/>
      <c r="CQ40" s="2"/>
      <c r="DS40" s="20"/>
    </row>
    <row r="41" spans="1:123">
      <c r="A41" s="3" t="s">
        <v>14</v>
      </c>
      <c r="B41" s="88"/>
      <c r="C41" s="88"/>
      <c r="D41" s="88"/>
      <c r="E41" s="88">
        <v>1</v>
      </c>
      <c r="F41" s="88">
        <v>9</v>
      </c>
      <c r="G41" s="24">
        <v>26</v>
      </c>
      <c r="H41" s="24">
        <v>10</v>
      </c>
      <c r="I41" s="24">
        <v>20</v>
      </c>
      <c r="J41" s="24">
        <v>1</v>
      </c>
      <c r="K41" s="88">
        <f t="shared" si="0"/>
        <v>67</v>
      </c>
      <c r="N41" s="83">
        <v>21</v>
      </c>
      <c r="O41" s="108" t="s">
        <v>16</v>
      </c>
      <c r="P41" s="97"/>
      <c r="Q41" s="97"/>
      <c r="R41" s="97"/>
      <c r="S41" s="97"/>
      <c r="T41" s="97"/>
      <c r="U41" s="97">
        <v>1</v>
      </c>
      <c r="V41" s="97">
        <v>1</v>
      </c>
      <c r="W41" s="97"/>
      <c r="X41" s="97">
        <v>1</v>
      </c>
      <c r="Y41" s="97">
        <v>3</v>
      </c>
      <c r="AB41" s="108" t="s">
        <v>46</v>
      </c>
      <c r="AC41" s="97"/>
      <c r="AD41" s="97"/>
      <c r="AE41" s="97"/>
      <c r="AF41" s="97"/>
      <c r="AG41" s="97"/>
      <c r="AH41" s="97"/>
      <c r="AI41" s="97">
        <v>1</v>
      </c>
      <c r="AJ41" s="97"/>
      <c r="AK41" s="97"/>
      <c r="AL41" s="97">
        <v>1</v>
      </c>
      <c r="AO41" s="3" t="s">
        <v>13</v>
      </c>
      <c r="AP41" s="2">
        <v>6</v>
      </c>
      <c r="AQ41" s="2">
        <v>1</v>
      </c>
      <c r="AR41" s="2">
        <v>18</v>
      </c>
      <c r="AS41" s="2">
        <v>2</v>
      </c>
      <c r="AT41" s="2">
        <v>9</v>
      </c>
      <c r="AU41" s="2">
        <v>1</v>
      </c>
      <c r="AV41" s="136">
        <v>3</v>
      </c>
      <c r="AW41" s="136">
        <v>1</v>
      </c>
      <c r="AX41" s="2" t="s">
        <v>167</v>
      </c>
      <c r="AY41" s="2"/>
      <c r="AZ41" s="2" t="s">
        <v>167</v>
      </c>
      <c r="BA41" s="2"/>
      <c r="BB41" s="2" t="s">
        <v>167</v>
      </c>
      <c r="BC41" s="2" t="s">
        <v>167</v>
      </c>
      <c r="BD41" s="2"/>
      <c r="BE41" s="136" t="s">
        <v>167</v>
      </c>
      <c r="BF41" s="136"/>
      <c r="BG41" s="2" t="s">
        <v>167</v>
      </c>
      <c r="BH41" s="2"/>
      <c r="BI41" s="2" t="s">
        <v>167</v>
      </c>
      <c r="BJ41" s="2"/>
      <c r="BK41" s="2" t="s">
        <v>167</v>
      </c>
      <c r="BL41" s="2"/>
      <c r="BM41" s="2" t="s">
        <v>167</v>
      </c>
      <c r="BN41" s="2"/>
      <c r="BO41" s="136">
        <v>1</v>
      </c>
      <c r="BP41" s="136"/>
      <c r="BQ41" s="2"/>
      <c r="BR41" s="2"/>
      <c r="BS41" s="2"/>
      <c r="BT41" s="136"/>
      <c r="BU41" s="136"/>
      <c r="BV41" s="2"/>
      <c r="BW41" s="2"/>
      <c r="BX41" s="2"/>
      <c r="BY41" s="2"/>
      <c r="BZ41" s="2"/>
      <c r="CA41" s="2"/>
      <c r="CB41" s="2"/>
      <c r="CC41" s="2"/>
      <c r="CD41" s="136"/>
      <c r="CE41" s="136"/>
      <c r="CF41" s="2"/>
      <c r="CG41" s="2"/>
      <c r="CH41" s="2"/>
      <c r="CI41" s="2"/>
      <c r="CJ41" s="2"/>
      <c r="CK41" s="2"/>
      <c r="CL41" s="2"/>
      <c r="CM41" s="2"/>
      <c r="CN41" s="136"/>
      <c r="CO41" s="136"/>
      <c r="CP41" s="2"/>
      <c r="CQ41" s="2"/>
      <c r="DS41" s="20"/>
    </row>
    <row r="42" spans="1:123">
      <c r="A42" s="94" t="s">
        <v>42</v>
      </c>
      <c r="B42" s="88">
        <v>12</v>
      </c>
      <c r="C42" s="88"/>
      <c r="D42" s="88">
        <v>4</v>
      </c>
      <c r="E42" s="88"/>
      <c r="F42" s="88"/>
      <c r="G42" s="88"/>
      <c r="H42" s="88"/>
      <c r="I42" s="88"/>
      <c r="J42" s="88"/>
      <c r="K42" s="88">
        <f t="shared" si="0"/>
        <v>16</v>
      </c>
      <c r="N42" s="83"/>
      <c r="O42" s="160" t="s">
        <v>24</v>
      </c>
      <c r="P42" s="161">
        <v>12</v>
      </c>
      <c r="Q42" s="161">
        <v>0</v>
      </c>
      <c r="R42" s="161">
        <v>35</v>
      </c>
      <c r="S42" s="161">
        <v>49</v>
      </c>
      <c r="T42" s="161">
        <v>77</v>
      </c>
      <c r="U42" s="161">
        <v>68</v>
      </c>
      <c r="V42" s="161">
        <v>283</v>
      </c>
      <c r="W42" s="161">
        <v>493</v>
      </c>
      <c r="X42" s="161">
        <v>48</v>
      </c>
      <c r="Y42" s="161">
        <v>1065</v>
      </c>
      <c r="AB42" s="160" t="s">
        <v>24</v>
      </c>
      <c r="AC42" s="162">
        <f t="shared" ref="AC42:AK42" si="1">SUM(AC17:AC41)</f>
        <v>12</v>
      </c>
      <c r="AD42" s="162">
        <f t="shared" si="1"/>
        <v>0</v>
      </c>
      <c r="AE42" s="162">
        <f t="shared" si="1"/>
        <v>35</v>
      </c>
      <c r="AF42" s="162">
        <f t="shared" si="1"/>
        <v>49</v>
      </c>
      <c r="AG42" s="162">
        <f t="shared" si="1"/>
        <v>77</v>
      </c>
      <c r="AH42" s="162">
        <f t="shared" si="1"/>
        <v>68</v>
      </c>
      <c r="AI42" s="162">
        <f t="shared" si="1"/>
        <v>283</v>
      </c>
      <c r="AJ42" s="162">
        <f t="shared" si="1"/>
        <v>493</v>
      </c>
      <c r="AK42" s="162">
        <f t="shared" si="1"/>
        <v>48</v>
      </c>
      <c r="AL42" s="162">
        <f>SUM(AL17:AL41)</f>
        <v>1065</v>
      </c>
      <c r="AO42" s="3" t="s">
        <v>14</v>
      </c>
      <c r="AP42" s="2">
        <v>100</v>
      </c>
      <c r="AQ42" s="2">
        <v>5</v>
      </c>
      <c r="AR42" s="2">
        <v>500</v>
      </c>
      <c r="AS42" s="2">
        <v>3</v>
      </c>
      <c r="AT42" s="2">
        <v>12</v>
      </c>
      <c r="AU42" s="2">
        <v>2</v>
      </c>
      <c r="AV42" s="136">
        <v>40</v>
      </c>
      <c r="AW42" s="136">
        <v>1</v>
      </c>
      <c r="AX42" s="2" t="s">
        <v>167</v>
      </c>
      <c r="AY42" s="2"/>
      <c r="AZ42" s="2" t="s">
        <v>167</v>
      </c>
      <c r="BA42" s="2"/>
      <c r="BB42" s="2" t="s">
        <v>167</v>
      </c>
      <c r="BC42" s="2"/>
      <c r="BD42" s="2" t="s">
        <v>167</v>
      </c>
      <c r="BE42" s="136">
        <v>20</v>
      </c>
      <c r="BF42" s="2">
        <v>1</v>
      </c>
      <c r="BG42" s="2">
        <v>1</v>
      </c>
      <c r="BH42" s="2" t="s">
        <v>167</v>
      </c>
      <c r="BI42" s="2">
        <v>25</v>
      </c>
      <c r="BJ42" s="2">
        <v>25</v>
      </c>
      <c r="BK42" s="2">
        <v>30</v>
      </c>
      <c r="BL42" s="2">
        <v>1</v>
      </c>
      <c r="BM42" s="2"/>
      <c r="BN42" s="2" t="s">
        <v>167</v>
      </c>
      <c r="BO42" s="136"/>
      <c r="BP42" s="136" t="s">
        <v>167</v>
      </c>
      <c r="BQ42" s="2"/>
      <c r="BR42" s="2"/>
      <c r="BS42" s="2"/>
      <c r="BT42" s="136"/>
      <c r="BU42" s="136"/>
      <c r="BV42" s="2"/>
      <c r="BW42" s="2"/>
      <c r="BX42" s="2"/>
      <c r="BY42" s="2"/>
      <c r="BZ42" s="2"/>
      <c r="CA42" s="2"/>
      <c r="CB42" s="2"/>
      <c r="CC42" s="2"/>
      <c r="CD42" s="136"/>
      <c r="CE42" s="136"/>
      <c r="CF42" s="2"/>
      <c r="CG42" s="2"/>
      <c r="CH42" s="2"/>
      <c r="CI42" s="2"/>
      <c r="CJ42" s="2"/>
      <c r="CK42" s="2"/>
      <c r="CL42" s="2"/>
      <c r="CM42" s="2"/>
      <c r="CN42" s="136"/>
      <c r="CO42" s="136"/>
      <c r="CP42" s="2"/>
      <c r="CQ42" s="2"/>
      <c r="DS42" s="20"/>
    </row>
    <row r="43" spans="1:123">
      <c r="A43" s="94" t="s">
        <v>54</v>
      </c>
      <c r="B43" s="88"/>
      <c r="C43" s="88"/>
      <c r="D43" s="88"/>
      <c r="E43" s="88"/>
      <c r="F43" s="88"/>
      <c r="G43" s="88"/>
      <c r="H43" s="88"/>
      <c r="I43" s="88"/>
      <c r="J43" s="88"/>
      <c r="K43" s="88">
        <f t="shared" si="0"/>
        <v>0</v>
      </c>
      <c r="AO43" s="94" t="s">
        <v>42</v>
      </c>
      <c r="AP43" s="2" t="s">
        <v>167</v>
      </c>
      <c r="AQ43" s="2"/>
      <c r="AR43" s="2">
        <v>1</v>
      </c>
      <c r="AS43" s="2">
        <v>2</v>
      </c>
      <c r="AT43" s="2" t="s">
        <v>167</v>
      </c>
      <c r="AU43" s="2"/>
      <c r="AV43" s="136" t="s">
        <v>167</v>
      </c>
      <c r="AW43" s="136"/>
      <c r="AX43" s="2" t="s">
        <v>167</v>
      </c>
      <c r="AY43" s="2"/>
      <c r="AZ43" s="2" t="s">
        <v>167</v>
      </c>
      <c r="BA43" s="2"/>
      <c r="BB43" s="2" t="s">
        <v>167</v>
      </c>
      <c r="BC43" s="2" t="s">
        <v>167</v>
      </c>
      <c r="BD43" s="2"/>
      <c r="BE43" s="136" t="s">
        <v>167</v>
      </c>
      <c r="BF43" s="136"/>
      <c r="BG43" s="2" t="s">
        <v>167</v>
      </c>
      <c r="BH43" s="2"/>
      <c r="BI43" s="2">
        <v>1</v>
      </c>
      <c r="BJ43" s="2">
        <v>1</v>
      </c>
      <c r="BK43" s="2" t="s">
        <v>167</v>
      </c>
      <c r="BL43" s="2"/>
      <c r="BM43" s="2" t="s">
        <v>167</v>
      </c>
      <c r="BN43" s="2"/>
      <c r="BO43" s="136" t="s">
        <v>167</v>
      </c>
      <c r="BP43" s="136">
        <v>1</v>
      </c>
      <c r="BQ43" s="2"/>
      <c r="BR43" s="2"/>
      <c r="BS43" s="2"/>
      <c r="BT43" s="136"/>
      <c r="BU43" s="136"/>
      <c r="BV43" s="2"/>
      <c r="BW43" s="2"/>
      <c r="BX43" s="2"/>
      <c r="BY43" s="2"/>
      <c r="BZ43" s="2"/>
      <c r="CA43" s="2"/>
      <c r="CB43" s="2"/>
      <c r="CC43" s="2"/>
      <c r="CD43" s="136"/>
      <c r="CE43" s="136"/>
      <c r="CF43" s="2"/>
      <c r="CG43" s="2"/>
      <c r="CH43" s="2"/>
      <c r="CI43" s="2"/>
      <c r="CJ43" s="2"/>
      <c r="CK43" s="2"/>
      <c r="CL43" s="2"/>
      <c r="CM43" s="2"/>
      <c r="CN43" s="136"/>
      <c r="CO43" s="136"/>
      <c r="CP43" s="2"/>
      <c r="CQ43" s="2"/>
      <c r="DS43" s="20"/>
    </row>
    <row r="44" spans="1:123">
      <c r="A44" s="94" t="s">
        <v>55</v>
      </c>
      <c r="B44" s="88"/>
      <c r="C44" s="88"/>
      <c r="D44" s="88"/>
      <c r="E44" s="88"/>
      <c r="F44" s="88"/>
      <c r="G44" s="88"/>
      <c r="H44" s="88"/>
      <c r="I44" s="88"/>
      <c r="J44" s="88"/>
      <c r="K44" s="88">
        <f t="shared" si="0"/>
        <v>0</v>
      </c>
      <c r="AO44" s="94" t="s">
        <v>54</v>
      </c>
      <c r="AP44" s="2" t="s">
        <v>167</v>
      </c>
      <c r="AQ44" s="2"/>
      <c r="AR44" s="2">
        <v>3</v>
      </c>
      <c r="AS44" s="2">
        <v>1</v>
      </c>
      <c r="AT44" s="2" t="s">
        <v>167</v>
      </c>
      <c r="AU44" s="2"/>
      <c r="AV44" s="136" t="s">
        <v>167</v>
      </c>
      <c r="AW44" s="136"/>
      <c r="AX44" s="2" t="s">
        <v>167</v>
      </c>
      <c r="AY44" s="2"/>
      <c r="AZ44" s="2" t="s">
        <v>167</v>
      </c>
      <c r="BA44" s="2"/>
      <c r="BB44" s="2" t="s">
        <v>167</v>
      </c>
      <c r="BC44" s="2"/>
      <c r="BD44" s="2"/>
      <c r="BE44" s="136"/>
      <c r="BF44" s="136"/>
      <c r="BG44" s="2"/>
      <c r="BH44" s="2"/>
      <c r="BI44" s="2"/>
      <c r="BJ44" s="2"/>
      <c r="BK44" s="2"/>
      <c r="BL44" s="2"/>
      <c r="BM44" s="2"/>
      <c r="BN44" s="2"/>
      <c r="BO44" s="136"/>
      <c r="BP44" s="136"/>
      <c r="BQ44" s="2"/>
      <c r="BR44" s="2"/>
      <c r="BS44" s="2"/>
      <c r="BT44" s="136"/>
      <c r="BU44" s="136"/>
      <c r="BV44" s="2"/>
      <c r="BW44" s="2"/>
      <c r="BX44" s="2"/>
      <c r="BY44" s="2"/>
      <c r="BZ44" s="2"/>
      <c r="CA44" s="2"/>
      <c r="CB44" s="2"/>
      <c r="CC44" s="2"/>
      <c r="CD44" s="136"/>
      <c r="CE44" s="136"/>
      <c r="CF44" s="2"/>
      <c r="CG44" s="2"/>
      <c r="CH44" s="2"/>
      <c r="CI44" s="2"/>
      <c r="CJ44" s="2"/>
      <c r="CK44" s="2"/>
      <c r="CL44" s="2"/>
      <c r="CM44" s="2"/>
      <c r="CN44" s="136"/>
      <c r="CO44" s="136"/>
      <c r="CP44" s="2"/>
      <c r="CQ44" s="2"/>
      <c r="DS44" s="20"/>
    </row>
    <row r="45" spans="1:123">
      <c r="A45" s="3" t="s">
        <v>15</v>
      </c>
      <c r="B45" s="88"/>
      <c r="C45" s="88"/>
      <c r="D45" s="88"/>
      <c r="E45" s="88"/>
      <c r="F45" s="88"/>
      <c r="G45" s="88"/>
      <c r="H45" s="88">
        <v>4</v>
      </c>
      <c r="I45" s="88">
        <v>2</v>
      </c>
      <c r="J45" s="88">
        <v>9</v>
      </c>
      <c r="K45" s="88">
        <f t="shared" si="0"/>
        <v>15</v>
      </c>
      <c r="AO45" s="94" t="s">
        <v>55</v>
      </c>
      <c r="AP45" s="2"/>
      <c r="AQ45" s="2"/>
      <c r="AR45" s="2"/>
      <c r="AS45" s="2"/>
      <c r="AT45" s="2"/>
      <c r="AU45" s="2"/>
      <c r="AV45" s="136"/>
      <c r="AW45" s="136"/>
      <c r="AX45" s="2"/>
      <c r="AY45" s="2"/>
      <c r="AZ45" s="2"/>
      <c r="BA45" s="2"/>
      <c r="BB45" s="2"/>
      <c r="BC45" s="2"/>
      <c r="BD45" s="2"/>
      <c r="BE45" s="136"/>
      <c r="BF45" s="136"/>
      <c r="BG45" s="2"/>
      <c r="BH45" s="2"/>
      <c r="BI45" s="2"/>
      <c r="BJ45" s="2"/>
      <c r="BK45" s="2"/>
      <c r="BL45" s="2"/>
      <c r="BM45" s="2"/>
      <c r="BN45" s="2"/>
      <c r="BO45" s="136"/>
      <c r="BP45" s="136"/>
      <c r="BQ45" s="2"/>
      <c r="BR45" s="2"/>
      <c r="BS45" s="2"/>
      <c r="BT45" s="136"/>
      <c r="BU45" s="136"/>
      <c r="BV45" s="2"/>
      <c r="BW45" s="2"/>
      <c r="BX45" s="2"/>
      <c r="BY45" s="2"/>
      <c r="BZ45" s="2"/>
      <c r="CA45" s="2"/>
      <c r="CB45" s="2"/>
      <c r="CC45" s="2"/>
      <c r="CD45" s="136"/>
      <c r="CE45" s="136"/>
      <c r="CF45" s="2"/>
      <c r="CG45" s="2"/>
      <c r="CH45" s="2"/>
      <c r="CI45" s="2"/>
      <c r="CJ45" s="2"/>
      <c r="CK45" s="2"/>
      <c r="CL45" s="2"/>
      <c r="CM45" s="2"/>
      <c r="CN45" s="136"/>
      <c r="CO45" s="136"/>
      <c r="CP45" s="2"/>
      <c r="CQ45" s="2"/>
      <c r="DS45" s="20"/>
    </row>
    <row r="46" spans="1:123">
      <c r="A46" s="94" t="s">
        <v>56</v>
      </c>
      <c r="B46" s="88"/>
      <c r="C46" s="88"/>
      <c r="D46" s="88"/>
      <c r="E46" s="88"/>
      <c r="F46" s="88"/>
      <c r="G46" s="88">
        <v>1</v>
      </c>
      <c r="H46" s="88">
        <v>3</v>
      </c>
      <c r="I46" s="88"/>
      <c r="J46" s="88">
        <v>14</v>
      </c>
      <c r="K46" s="88">
        <f t="shared" si="0"/>
        <v>18</v>
      </c>
      <c r="AO46" s="3" t="s">
        <v>15</v>
      </c>
      <c r="AP46" s="2">
        <v>12</v>
      </c>
      <c r="AQ46" s="2">
        <v>5</v>
      </c>
      <c r="AR46" s="2">
        <v>45</v>
      </c>
      <c r="AS46" s="2">
        <v>3</v>
      </c>
      <c r="AT46" s="2" t="s">
        <v>167</v>
      </c>
      <c r="AU46" s="2"/>
      <c r="AV46" s="136">
        <v>4</v>
      </c>
      <c r="AW46" s="136">
        <v>1</v>
      </c>
      <c r="AX46" s="2" t="s">
        <v>167</v>
      </c>
      <c r="AY46" s="2"/>
      <c r="AZ46" s="2" t="s">
        <v>167</v>
      </c>
      <c r="BA46" s="2"/>
      <c r="BB46" s="2" t="s">
        <v>167</v>
      </c>
      <c r="BC46" s="2" t="s">
        <v>167</v>
      </c>
      <c r="BD46" s="2"/>
      <c r="BE46" s="136">
        <v>2</v>
      </c>
      <c r="BF46" s="136">
        <v>1</v>
      </c>
      <c r="BG46" s="2" t="s">
        <v>167</v>
      </c>
      <c r="BH46" s="2"/>
      <c r="BI46" s="2">
        <v>11</v>
      </c>
      <c r="BJ46" s="2">
        <v>1</v>
      </c>
      <c r="BK46" s="2">
        <v>16</v>
      </c>
      <c r="BL46" s="2">
        <v>1</v>
      </c>
      <c r="BM46" s="2" t="s">
        <v>167</v>
      </c>
      <c r="BN46" s="2"/>
      <c r="BO46" s="136">
        <v>9</v>
      </c>
      <c r="BP46" s="136"/>
      <c r="BQ46" s="2"/>
      <c r="BR46" s="2"/>
      <c r="BS46" s="2"/>
      <c r="BT46" s="136"/>
      <c r="BU46" s="136"/>
      <c r="BV46" s="2"/>
      <c r="BW46" s="2"/>
      <c r="BX46" s="2"/>
      <c r="BY46" s="2"/>
      <c r="BZ46" s="2"/>
      <c r="CA46" s="2"/>
      <c r="CB46" s="2"/>
      <c r="CC46" s="2"/>
      <c r="CD46" s="136"/>
      <c r="CE46" s="136"/>
      <c r="CF46" s="2"/>
      <c r="CG46" s="2"/>
      <c r="CH46" s="2"/>
      <c r="CI46" s="2"/>
      <c r="CJ46" s="2"/>
      <c r="CK46" s="2"/>
      <c r="CL46" s="2"/>
      <c r="CM46" s="2"/>
      <c r="CN46" s="136"/>
      <c r="CO46" s="136"/>
      <c r="CP46" s="2"/>
      <c r="CQ46" s="2"/>
      <c r="DS46" s="20"/>
    </row>
    <row r="47" spans="1:123">
      <c r="A47" s="94" t="s">
        <v>49</v>
      </c>
      <c r="B47" s="88"/>
      <c r="C47" s="88"/>
      <c r="D47" s="88"/>
      <c r="E47" s="88"/>
      <c r="F47" s="88"/>
      <c r="G47" s="88">
        <v>1</v>
      </c>
      <c r="H47" s="88">
        <v>13</v>
      </c>
      <c r="I47" s="88">
        <v>5</v>
      </c>
      <c r="J47" s="88"/>
      <c r="K47" s="88">
        <f t="shared" si="0"/>
        <v>19</v>
      </c>
      <c r="AO47" s="94" t="s">
        <v>56</v>
      </c>
      <c r="AP47" s="2" t="s">
        <v>167</v>
      </c>
      <c r="AQ47" s="2"/>
      <c r="AR47" s="2">
        <v>6</v>
      </c>
      <c r="AS47" s="2">
        <v>1</v>
      </c>
      <c r="AT47" s="2" t="s">
        <v>167</v>
      </c>
      <c r="AU47" s="2"/>
      <c r="AV47" s="136">
        <v>3</v>
      </c>
      <c r="AW47" s="136">
        <v>1</v>
      </c>
      <c r="AX47" s="2" t="s">
        <v>167</v>
      </c>
      <c r="AY47" s="2"/>
      <c r="AZ47" s="2" t="s">
        <v>167</v>
      </c>
      <c r="BA47" s="2"/>
      <c r="BB47" s="2" t="s">
        <v>167</v>
      </c>
      <c r="BC47" s="2" t="s">
        <v>167</v>
      </c>
      <c r="BD47" s="2"/>
      <c r="BE47" s="136" t="s">
        <v>167</v>
      </c>
      <c r="BF47" s="136"/>
      <c r="BG47" s="2" t="s">
        <v>167</v>
      </c>
      <c r="BH47" s="2"/>
      <c r="BI47" s="2" t="s">
        <v>167</v>
      </c>
      <c r="BJ47" s="2"/>
      <c r="BK47" s="2" t="s">
        <v>167</v>
      </c>
      <c r="BL47" s="2"/>
      <c r="BM47" s="2" t="s">
        <v>167</v>
      </c>
      <c r="BN47" s="2"/>
      <c r="BO47" s="136">
        <v>14</v>
      </c>
      <c r="BP47" s="136"/>
      <c r="BQ47" s="2"/>
      <c r="BR47" s="2"/>
      <c r="BS47" s="2"/>
      <c r="BT47" s="136"/>
      <c r="BU47" s="136"/>
      <c r="BV47" s="2"/>
      <c r="BW47" s="2"/>
      <c r="BX47" s="2"/>
      <c r="BY47" s="2"/>
      <c r="BZ47" s="2"/>
      <c r="CA47" s="2"/>
      <c r="CB47" s="2"/>
      <c r="CC47" s="2"/>
      <c r="CD47" s="136"/>
      <c r="CE47" s="136"/>
      <c r="CF47" s="2"/>
      <c r="CG47" s="2"/>
      <c r="CH47" s="2"/>
      <c r="CI47" s="2"/>
      <c r="CJ47" s="2"/>
      <c r="CK47" s="2"/>
      <c r="CL47" s="2"/>
      <c r="CM47" s="2"/>
      <c r="CN47" s="136"/>
      <c r="CO47" s="136"/>
      <c r="CP47" s="2"/>
      <c r="CQ47" s="2"/>
      <c r="DS47" s="20"/>
    </row>
    <row r="48" spans="1:123">
      <c r="A48" s="3" t="s">
        <v>16</v>
      </c>
      <c r="B48" s="88"/>
      <c r="C48" s="88"/>
      <c r="D48" s="88"/>
      <c r="E48" s="88"/>
      <c r="F48" s="88"/>
      <c r="G48" s="88">
        <v>1</v>
      </c>
      <c r="H48" s="88">
        <v>1</v>
      </c>
      <c r="I48" s="88"/>
      <c r="J48" s="88">
        <v>1</v>
      </c>
      <c r="K48" s="88">
        <f t="shared" si="0"/>
        <v>3</v>
      </c>
      <c r="AO48" s="94" t="s">
        <v>49</v>
      </c>
      <c r="AP48" s="2"/>
      <c r="AQ48" s="2"/>
      <c r="AR48" s="2"/>
      <c r="AS48" s="2"/>
      <c r="AT48" s="2"/>
      <c r="AU48" s="2"/>
      <c r="AV48" s="136"/>
      <c r="AW48" s="136"/>
      <c r="AX48" s="2"/>
      <c r="AY48" s="2"/>
      <c r="AZ48" s="2"/>
      <c r="BA48" s="2"/>
      <c r="BB48" s="2"/>
      <c r="BC48" s="2"/>
      <c r="BD48" s="2"/>
      <c r="BE48" s="136"/>
      <c r="BF48" s="136"/>
      <c r="BG48" s="2"/>
      <c r="BH48" s="2"/>
      <c r="BI48" s="2"/>
      <c r="BJ48" s="2"/>
      <c r="BK48" s="2"/>
      <c r="BL48" s="2"/>
      <c r="BM48" s="2"/>
      <c r="BN48" s="2"/>
      <c r="BO48" s="136"/>
      <c r="BP48" s="136"/>
      <c r="BQ48" s="2"/>
      <c r="BR48" s="2"/>
      <c r="BS48" s="2"/>
      <c r="BT48" s="136"/>
      <c r="BU48" s="136"/>
      <c r="BV48" s="2"/>
      <c r="BW48" s="2"/>
      <c r="BX48" s="2"/>
      <c r="BY48" s="2"/>
      <c r="BZ48" s="2"/>
      <c r="CA48" s="2"/>
      <c r="CB48" s="2"/>
      <c r="CC48" s="2"/>
      <c r="CD48" s="136"/>
      <c r="CE48" s="136"/>
      <c r="CF48" s="2"/>
      <c r="CG48" s="2"/>
      <c r="CH48" s="2"/>
      <c r="CI48" s="2"/>
      <c r="CJ48" s="2"/>
      <c r="CK48" s="2"/>
      <c r="CL48" s="2"/>
      <c r="CM48" s="2"/>
      <c r="CN48" s="136"/>
      <c r="CO48" s="136"/>
      <c r="CP48" s="2"/>
      <c r="CQ48" s="2"/>
      <c r="DS48" s="20"/>
    </row>
    <row r="49" spans="1:123">
      <c r="A49" s="94" t="s">
        <v>57</v>
      </c>
      <c r="B49" s="88"/>
      <c r="C49" s="88"/>
      <c r="D49" s="88"/>
      <c r="E49" s="88"/>
      <c r="F49" s="88"/>
      <c r="G49" s="88"/>
      <c r="H49" s="88"/>
      <c r="I49" s="88"/>
      <c r="J49" s="88"/>
      <c r="K49" s="88">
        <f t="shared" si="0"/>
        <v>0</v>
      </c>
      <c r="AO49" s="3" t="s">
        <v>16</v>
      </c>
      <c r="AP49" s="2" t="s">
        <v>167</v>
      </c>
      <c r="AQ49" s="2"/>
      <c r="AR49" s="2">
        <v>4</v>
      </c>
      <c r="AS49" s="2">
        <v>2</v>
      </c>
      <c r="AT49" s="2">
        <v>1</v>
      </c>
      <c r="AU49" s="2">
        <v>1</v>
      </c>
      <c r="AV49" s="136">
        <v>1</v>
      </c>
      <c r="AW49" s="136">
        <v>1</v>
      </c>
      <c r="AX49" s="2" t="s">
        <v>167</v>
      </c>
      <c r="AY49" s="2"/>
      <c r="AZ49" s="2" t="s">
        <v>167</v>
      </c>
      <c r="BA49" s="2"/>
      <c r="BB49" s="2" t="s">
        <v>167</v>
      </c>
      <c r="BC49" s="2"/>
      <c r="BD49" s="2"/>
      <c r="BE49" s="136"/>
      <c r="BF49" s="136"/>
      <c r="BG49" s="2"/>
      <c r="BH49" s="2"/>
      <c r="BI49" s="2"/>
      <c r="BJ49" s="2"/>
      <c r="BK49" s="2"/>
      <c r="BL49" s="2"/>
      <c r="BM49" s="2"/>
      <c r="BN49" s="2"/>
      <c r="BO49" s="136"/>
      <c r="BP49" s="136"/>
      <c r="BQ49" s="2"/>
      <c r="BR49" s="2"/>
      <c r="BS49" s="2"/>
      <c r="BT49" s="136"/>
      <c r="BU49" s="136"/>
      <c r="BV49" s="2"/>
      <c r="BW49" s="2"/>
      <c r="BX49" s="2"/>
      <c r="BY49" s="2"/>
      <c r="BZ49" s="2"/>
      <c r="CA49" s="2"/>
      <c r="CB49" s="2"/>
      <c r="CC49" s="2"/>
      <c r="CD49" s="136"/>
      <c r="CE49" s="136"/>
      <c r="CF49" s="2"/>
      <c r="CG49" s="2"/>
      <c r="CH49" s="2"/>
      <c r="CI49" s="2"/>
      <c r="CJ49" s="2"/>
      <c r="CK49" s="2"/>
      <c r="CL49" s="2"/>
      <c r="CM49" s="2"/>
      <c r="CN49" s="136"/>
      <c r="CO49" s="136"/>
      <c r="CP49" s="2"/>
      <c r="CQ49" s="2"/>
      <c r="DS49" s="20"/>
    </row>
    <row r="50" spans="1:123">
      <c r="A50" s="3" t="s">
        <v>17</v>
      </c>
      <c r="B50" s="88"/>
      <c r="C50" s="88"/>
      <c r="D50" s="88"/>
      <c r="E50" s="88"/>
      <c r="F50" s="88"/>
      <c r="G50" s="88"/>
      <c r="H50" s="88"/>
      <c r="I50" s="88"/>
      <c r="J50" s="88"/>
      <c r="K50" s="88">
        <f t="shared" si="0"/>
        <v>0</v>
      </c>
      <c r="AO50" s="94" t="s">
        <v>57</v>
      </c>
      <c r="AP50" s="2"/>
      <c r="AQ50" s="2"/>
      <c r="AR50" s="2"/>
      <c r="AS50" s="2"/>
      <c r="AT50" s="2"/>
      <c r="AU50" s="2"/>
      <c r="AV50" s="136"/>
      <c r="AW50" s="136"/>
      <c r="AX50" s="2"/>
      <c r="AY50" s="2"/>
      <c r="AZ50" s="2"/>
      <c r="BA50" s="2"/>
      <c r="BB50" s="2"/>
      <c r="BC50" s="2"/>
      <c r="BD50" s="2"/>
      <c r="BE50" s="136"/>
      <c r="BF50" s="136"/>
      <c r="BG50" s="2"/>
      <c r="BH50" s="2"/>
      <c r="BI50" s="2"/>
      <c r="BJ50" s="2"/>
      <c r="BK50" s="2"/>
      <c r="BL50" s="2"/>
      <c r="BM50" s="2"/>
      <c r="BN50" s="2"/>
      <c r="BO50" s="136"/>
      <c r="BP50" s="136"/>
      <c r="BQ50" s="2"/>
      <c r="BR50" s="2"/>
      <c r="BS50" s="2"/>
      <c r="BT50" s="136"/>
      <c r="BU50" s="136"/>
      <c r="BV50" s="2"/>
      <c r="BW50" s="2"/>
      <c r="BX50" s="2"/>
      <c r="BY50" s="2"/>
      <c r="BZ50" s="2"/>
      <c r="CA50" s="2"/>
      <c r="CB50" s="2"/>
      <c r="CC50" s="2"/>
      <c r="CD50" s="136"/>
      <c r="CE50" s="136"/>
      <c r="CF50" s="2"/>
      <c r="CG50" s="2"/>
      <c r="CH50" s="2"/>
      <c r="CI50" s="2"/>
      <c r="CJ50" s="2"/>
      <c r="CK50" s="2"/>
      <c r="CL50" s="2"/>
      <c r="CM50" s="2"/>
      <c r="CN50" s="136"/>
      <c r="CO50" s="136"/>
      <c r="CP50" s="2"/>
      <c r="CQ50" s="2"/>
      <c r="DS50" s="20"/>
    </row>
    <row r="51" spans="1:123">
      <c r="A51" s="131" t="s">
        <v>174</v>
      </c>
      <c r="B51" s="88"/>
      <c r="C51" s="88"/>
      <c r="D51" s="88"/>
      <c r="E51" s="88"/>
      <c r="F51" s="88"/>
      <c r="G51" s="88"/>
      <c r="H51" s="88">
        <v>15</v>
      </c>
      <c r="I51" s="88"/>
      <c r="J51" s="88"/>
      <c r="K51" s="88">
        <f t="shared" si="0"/>
        <v>15</v>
      </c>
      <c r="AO51" s="3" t="s">
        <v>17</v>
      </c>
      <c r="AP51" s="2"/>
      <c r="AQ51" s="2"/>
      <c r="AR51" s="2"/>
      <c r="AS51" s="2"/>
      <c r="AT51" s="2"/>
      <c r="AU51" s="2"/>
      <c r="AV51" s="136"/>
      <c r="AW51" s="136"/>
      <c r="AX51" s="2"/>
      <c r="AY51" s="2"/>
      <c r="AZ51" s="2"/>
      <c r="BA51" s="2"/>
      <c r="BB51" s="2"/>
      <c r="BC51" s="2" t="s">
        <v>167</v>
      </c>
      <c r="BD51" s="2"/>
      <c r="BE51" s="136" t="s">
        <v>167</v>
      </c>
      <c r="BF51" s="136"/>
      <c r="BG51" s="2" t="s">
        <v>167</v>
      </c>
      <c r="BH51" s="2"/>
      <c r="BI51" s="2" t="s">
        <v>167</v>
      </c>
      <c r="BJ51" s="2"/>
      <c r="BK51" s="2" t="s">
        <v>167</v>
      </c>
      <c r="BL51" s="2"/>
      <c r="BM51" s="2" t="s">
        <v>167</v>
      </c>
      <c r="BN51" s="2"/>
      <c r="BO51" s="136">
        <v>1</v>
      </c>
      <c r="BP51" s="136">
        <v>1</v>
      </c>
      <c r="BQ51" s="2"/>
      <c r="BR51" s="2"/>
      <c r="BS51" s="2"/>
      <c r="BT51" s="136"/>
      <c r="BU51" s="136"/>
      <c r="BV51" s="2"/>
      <c r="BW51" s="2"/>
      <c r="BX51" s="2"/>
      <c r="BY51" s="2"/>
      <c r="BZ51" s="2"/>
      <c r="CA51" s="2"/>
      <c r="CB51" s="2"/>
      <c r="CC51" s="2"/>
      <c r="CD51" s="136"/>
      <c r="CE51" s="136"/>
      <c r="CF51" s="2"/>
      <c r="CG51" s="2"/>
      <c r="CH51" s="2"/>
      <c r="CI51" s="2"/>
      <c r="CJ51" s="2"/>
      <c r="CK51" s="2"/>
      <c r="CL51" s="2"/>
      <c r="CM51" s="2"/>
      <c r="CN51" s="136"/>
      <c r="CO51" s="136"/>
      <c r="CP51" s="2"/>
      <c r="CQ51" s="2"/>
      <c r="DS51" s="20"/>
    </row>
    <row r="52" spans="1:123">
      <c r="A52" s="11" t="s">
        <v>24</v>
      </c>
      <c r="B52" s="88">
        <f t="shared" ref="B52:K52" si="2">SUM(B17:B51)</f>
        <v>12</v>
      </c>
      <c r="C52" s="88">
        <f t="shared" si="2"/>
        <v>0</v>
      </c>
      <c r="D52" s="88">
        <f t="shared" si="2"/>
        <v>35</v>
      </c>
      <c r="E52" s="88">
        <f t="shared" si="2"/>
        <v>49</v>
      </c>
      <c r="F52" s="88">
        <f t="shared" si="2"/>
        <v>77</v>
      </c>
      <c r="G52" s="88">
        <f t="shared" si="2"/>
        <v>68</v>
      </c>
      <c r="H52" s="88">
        <f t="shared" si="2"/>
        <v>283</v>
      </c>
      <c r="I52" s="88">
        <f t="shared" si="2"/>
        <v>493</v>
      </c>
      <c r="J52" s="88">
        <f t="shared" si="2"/>
        <v>48</v>
      </c>
      <c r="K52" s="88">
        <f t="shared" si="2"/>
        <v>1065</v>
      </c>
      <c r="AO52" s="94" t="s">
        <v>74</v>
      </c>
      <c r="AP52" s="2">
        <v>1</v>
      </c>
      <c r="AQ52" s="2">
        <v>1</v>
      </c>
      <c r="AR52" s="2" t="s">
        <v>167</v>
      </c>
      <c r="AS52" s="2"/>
      <c r="AT52" s="2">
        <v>1</v>
      </c>
      <c r="AU52" s="2">
        <v>1</v>
      </c>
      <c r="AV52" s="136" t="s">
        <v>167</v>
      </c>
      <c r="AW52" s="136"/>
      <c r="AX52" s="2" t="s">
        <v>167</v>
      </c>
      <c r="AY52" s="2"/>
      <c r="AZ52" s="2" t="s">
        <v>167</v>
      </c>
      <c r="BA52" s="2"/>
      <c r="BB52" s="2" t="s">
        <v>167</v>
      </c>
      <c r="BC52" s="2"/>
      <c r="BD52" s="2"/>
      <c r="BE52" s="136"/>
      <c r="BF52" s="136"/>
      <c r="BG52" s="2"/>
      <c r="BH52" s="2"/>
      <c r="BI52" s="2"/>
      <c r="BJ52" s="2"/>
      <c r="BK52" s="2"/>
      <c r="BL52" s="2"/>
      <c r="BM52" s="2"/>
      <c r="BN52" s="2"/>
      <c r="BO52" s="136"/>
      <c r="BP52" s="136"/>
      <c r="BQ52" s="2"/>
      <c r="BR52" s="2"/>
      <c r="BS52" s="2"/>
      <c r="BT52" s="136"/>
      <c r="BU52" s="136"/>
      <c r="BV52" s="2"/>
      <c r="BW52" s="2"/>
      <c r="BX52" s="2"/>
      <c r="BY52" s="2"/>
      <c r="BZ52" s="2"/>
      <c r="CA52" s="2"/>
      <c r="CB52" s="2"/>
      <c r="CC52" s="2"/>
      <c r="CD52" s="136"/>
      <c r="CE52" s="136"/>
      <c r="CF52" s="2"/>
      <c r="CG52" s="2"/>
      <c r="CH52" s="2"/>
      <c r="CI52" s="2"/>
      <c r="CJ52" s="2"/>
      <c r="CK52" s="2"/>
      <c r="CL52" s="2"/>
      <c r="CM52" s="2"/>
      <c r="CN52" s="136"/>
      <c r="CO52" s="136"/>
      <c r="CP52" s="2"/>
      <c r="CQ52" s="2"/>
      <c r="DS52" s="20"/>
    </row>
    <row r="53" spans="1:123">
      <c r="AO53" s="11" t="s">
        <v>24</v>
      </c>
      <c r="AP53" s="97">
        <f t="shared" ref="AP53:AY53" si="3">SUM(AP17:AP52)</f>
        <v>330</v>
      </c>
      <c r="AQ53" s="97">
        <f t="shared" si="3"/>
        <v>57</v>
      </c>
      <c r="AR53" s="97">
        <f t="shared" si="3"/>
        <v>2203</v>
      </c>
      <c r="AS53" s="97">
        <f t="shared" si="3"/>
        <v>41</v>
      </c>
      <c r="AT53" s="97">
        <f t="shared" si="3"/>
        <v>98</v>
      </c>
      <c r="AU53" s="97">
        <f t="shared" si="3"/>
        <v>20</v>
      </c>
      <c r="AV53" s="135">
        <f t="shared" si="3"/>
        <v>785</v>
      </c>
      <c r="AW53" s="135">
        <f t="shared" si="3"/>
        <v>17</v>
      </c>
      <c r="AX53" s="97">
        <f t="shared" si="3"/>
        <v>0</v>
      </c>
      <c r="AY53" s="97">
        <f t="shared" si="3"/>
        <v>0</v>
      </c>
      <c r="AZ53" s="97">
        <f t="shared" ref="AZ53:BP53" si="4">SUM(AZ17:AZ52)</f>
        <v>0</v>
      </c>
      <c r="BA53" s="97">
        <f t="shared" si="4"/>
        <v>0</v>
      </c>
      <c r="BB53" s="97">
        <f t="shared" si="4"/>
        <v>12</v>
      </c>
      <c r="BC53" s="97">
        <f t="shared" si="4"/>
        <v>0</v>
      </c>
      <c r="BD53" s="97">
        <f t="shared" si="4"/>
        <v>0</v>
      </c>
      <c r="BE53" s="135">
        <f t="shared" si="4"/>
        <v>481</v>
      </c>
      <c r="BF53" s="135">
        <f t="shared" si="4"/>
        <v>10</v>
      </c>
      <c r="BG53" s="97">
        <f t="shared" si="4"/>
        <v>1</v>
      </c>
      <c r="BH53" s="97">
        <f t="shared" si="4"/>
        <v>0</v>
      </c>
      <c r="BI53" s="97">
        <f t="shared" si="4"/>
        <v>158</v>
      </c>
      <c r="BJ53" s="97">
        <f t="shared" si="4"/>
        <v>35</v>
      </c>
      <c r="BK53" s="97">
        <f t="shared" si="4"/>
        <v>87</v>
      </c>
      <c r="BL53" s="97">
        <f t="shared" si="4"/>
        <v>12</v>
      </c>
      <c r="BM53" s="97">
        <f t="shared" si="4"/>
        <v>0</v>
      </c>
      <c r="BN53" s="97">
        <f t="shared" si="4"/>
        <v>0</v>
      </c>
      <c r="BO53" s="135">
        <f t="shared" si="4"/>
        <v>48</v>
      </c>
      <c r="BP53" s="135">
        <f t="shared" si="4"/>
        <v>5</v>
      </c>
      <c r="BQ53" s="97"/>
      <c r="BR53" s="97"/>
      <c r="BS53" s="97"/>
      <c r="BT53" s="135"/>
      <c r="BU53" s="135"/>
      <c r="BV53" s="97"/>
      <c r="BW53" s="97"/>
      <c r="BX53" s="97"/>
      <c r="BY53" s="97"/>
      <c r="BZ53" s="97"/>
      <c r="CA53" s="97"/>
      <c r="CB53" s="97"/>
      <c r="CC53" s="97"/>
      <c r="CD53" s="135"/>
      <c r="CE53" s="135"/>
      <c r="CF53" s="97"/>
      <c r="CG53" s="97"/>
      <c r="CH53" s="97"/>
      <c r="CI53" s="97"/>
      <c r="CJ53" s="97"/>
      <c r="CK53" s="97"/>
      <c r="CL53" s="97"/>
      <c r="CM53" s="97"/>
      <c r="CN53" s="135"/>
      <c r="CO53" s="135"/>
      <c r="CP53" s="97"/>
      <c r="CQ53" s="97"/>
      <c r="DS53" s="20"/>
    </row>
    <row r="54" spans="1:123">
      <c r="AO54" s="2"/>
      <c r="AP54" s="2"/>
      <c r="AQ54" s="2"/>
      <c r="AR54" s="2"/>
      <c r="AS54" s="2"/>
      <c r="AT54" s="2"/>
      <c r="AU54" s="2"/>
      <c r="AV54" s="2"/>
      <c r="AW54" s="2"/>
      <c r="AX54" s="2"/>
      <c r="AY54" s="2"/>
      <c r="AZ54" s="2"/>
      <c r="BA54" s="2"/>
      <c r="BB54" s="2"/>
      <c r="BC54" s="2"/>
      <c r="BD54" s="2"/>
      <c r="BE54" s="2"/>
      <c r="BF54" s="2"/>
      <c r="BG54" s="2"/>
      <c r="BH54" s="2"/>
      <c r="BI54" s="2"/>
      <c r="BJ54" s="2"/>
      <c r="BK54" s="2"/>
      <c r="BL54" s="2"/>
      <c r="BM54" s="20"/>
      <c r="BN54" s="2"/>
      <c r="BO54" s="2"/>
      <c r="BP54" s="2"/>
      <c r="BQ54" s="2"/>
      <c r="BR54" s="2"/>
      <c r="BS54" s="2"/>
      <c r="BT54" s="136"/>
      <c r="BU54" s="136"/>
      <c r="BV54" s="2"/>
      <c r="BW54" s="2"/>
      <c r="BX54" s="2"/>
      <c r="BY54" s="2"/>
      <c r="BZ54" s="2"/>
      <c r="CA54" s="2"/>
      <c r="CB54" s="2"/>
      <c r="CC54" s="2"/>
      <c r="CD54" s="2"/>
      <c r="CE54" s="2"/>
      <c r="CF54" s="2"/>
      <c r="CG54" s="2"/>
      <c r="CH54" s="2"/>
      <c r="CI54" s="2"/>
      <c r="CJ54" s="2"/>
      <c r="CK54" s="2"/>
      <c r="CL54" s="2"/>
      <c r="CM54" s="2"/>
      <c r="CN54" s="136"/>
      <c r="CO54" s="136"/>
      <c r="CP54" s="2"/>
      <c r="CQ54" s="2"/>
      <c r="CR54" s="2"/>
      <c r="CS54" s="2"/>
      <c r="CT54" s="2"/>
      <c r="CU54" s="2"/>
      <c r="CV54" s="2"/>
      <c r="CW54" s="2"/>
      <c r="CX54" s="136"/>
      <c r="CY54" s="136"/>
      <c r="CZ54" s="2"/>
      <c r="DA54" s="2"/>
      <c r="DB54" s="2"/>
      <c r="DC54" s="2"/>
      <c r="DD54" s="2"/>
      <c r="DE54" s="2"/>
      <c r="DF54" s="2"/>
      <c r="DG54" s="136"/>
      <c r="DH54" s="136"/>
      <c r="DI54" s="2"/>
      <c r="DJ54" s="2"/>
      <c r="DK54" s="2"/>
      <c r="DL54" s="2"/>
      <c r="DM54" s="2"/>
      <c r="DN54" s="2"/>
      <c r="DO54" s="2"/>
      <c r="DP54" s="2"/>
      <c r="DQ54" s="136"/>
      <c r="DR54" s="136"/>
      <c r="DS54" s="2"/>
    </row>
    <row r="55" spans="1:123">
      <c r="L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136"/>
      <c r="BU55" s="136"/>
      <c r="BV55" s="2"/>
      <c r="BW55" s="2"/>
      <c r="BX55" s="2"/>
      <c r="BY55" s="2"/>
      <c r="BZ55" s="2"/>
      <c r="CA55" s="2"/>
      <c r="CB55" s="2"/>
      <c r="CC55" s="2"/>
      <c r="CD55" s="2"/>
      <c r="CE55" s="2"/>
      <c r="CF55" s="2"/>
      <c r="CG55" s="2"/>
      <c r="CH55" s="2"/>
      <c r="CI55" s="2"/>
      <c r="CJ55" s="2"/>
      <c r="CK55" s="2"/>
      <c r="CL55" s="2"/>
      <c r="CM55" s="2"/>
      <c r="CN55" s="136"/>
      <c r="CO55" s="136"/>
      <c r="CP55" s="2"/>
      <c r="CQ55" s="2"/>
      <c r="CR55" s="2"/>
      <c r="CS55" s="2"/>
      <c r="CT55" s="2"/>
      <c r="CU55" s="2"/>
      <c r="CV55" s="2"/>
      <c r="CW55" s="2"/>
      <c r="CX55" s="2"/>
      <c r="CY55" s="2"/>
      <c r="CZ55" s="2"/>
      <c r="DA55" s="2"/>
      <c r="DB55" s="2"/>
      <c r="DC55" s="2"/>
      <c r="DD55" s="2"/>
      <c r="DE55" s="2"/>
      <c r="DF55" s="2"/>
      <c r="DG55" s="136"/>
      <c r="DH55" s="136"/>
      <c r="DI55" s="2"/>
      <c r="DJ55" s="2"/>
      <c r="DK55" s="2"/>
      <c r="DL55" s="2"/>
      <c r="DM55" s="2"/>
      <c r="DN55" s="2"/>
      <c r="DO55" s="2"/>
      <c r="DP55" s="2"/>
      <c r="DQ55" s="136"/>
      <c r="DR55" s="136"/>
      <c r="DS55" s="2"/>
    </row>
    <row r="56" spans="1:123">
      <c r="A56" s="1" t="s">
        <v>163</v>
      </c>
      <c r="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136"/>
      <c r="BU56" s="136"/>
      <c r="BV56" s="2"/>
      <c r="BW56" s="2"/>
      <c r="BX56" s="2"/>
      <c r="BY56" s="2"/>
      <c r="BZ56" s="2"/>
      <c r="CA56" s="2"/>
      <c r="CB56" s="2"/>
      <c r="CC56" s="2"/>
      <c r="CD56" s="2"/>
      <c r="CE56" s="2"/>
      <c r="CF56" s="2"/>
      <c r="CG56" s="2"/>
      <c r="CH56" s="2"/>
      <c r="CI56" s="2"/>
      <c r="CJ56" s="2"/>
      <c r="CK56" s="2"/>
      <c r="CL56" s="2"/>
      <c r="CM56" s="2"/>
      <c r="CN56" s="136"/>
      <c r="CO56" s="136"/>
      <c r="CP56" s="2"/>
      <c r="CQ56" s="2"/>
      <c r="CR56" s="2"/>
      <c r="CS56" s="2"/>
      <c r="CT56" s="2"/>
      <c r="CU56" s="2"/>
      <c r="CV56" s="2"/>
      <c r="CW56" s="2"/>
      <c r="CX56" s="2"/>
      <c r="CY56" s="2"/>
      <c r="CZ56" s="2"/>
      <c r="DA56" s="2"/>
      <c r="DB56" s="2"/>
      <c r="DC56" s="2"/>
      <c r="DD56" s="2"/>
      <c r="DE56" s="2"/>
      <c r="DF56" s="2"/>
      <c r="DG56" s="136"/>
      <c r="DH56" s="136"/>
      <c r="DI56" s="2"/>
      <c r="DJ56" s="2"/>
      <c r="DK56" s="2"/>
      <c r="DL56" s="2"/>
      <c r="DM56" s="2"/>
      <c r="DN56" s="2"/>
      <c r="DO56" s="2"/>
      <c r="DP56" s="2"/>
      <c r="DQ56" s="136"/>
      <c r="DR56" s="136"/>
      <c r="DS56" s="2"/>
    </row>
    <row r="57" spans="1:123">
      <c r="A57" s="1" t="s">
        <v>211</v>
      </c>
      <c r="L57" s="2"/>
      <c r="AO57" s="2" t="s">
        <v>239</v>
      </c>
      <c r="AP57" s="18"/>
      <c r="AQ57" s="18">
        <v>41414</v>
      </c>
      <c r="AR57" s="18">
        <v>41415</v>
      </c>
      <c r="AS57" s="18"/>
      <c r="AT57" s="18">
        <v>41417</v>
      </c>
      <c r="AW57" s="18"/>
      <c r="AX57" s="18"/>
      <c r="AY57" s="18">
        <v>41420</v>
      </c>
      <c r="AZ57" s="18"/>
      <c r="BA57" s="18"/>
      <c r="BB57" s="18"/>
      <c r="BC57" s="18"/>
      <c r="BD57" s="2"/>
      <c r="BE57" s="2"/>
      <c r="BF57" s="2"/>
      <c r="BG57" s="2"/>
      <c r="BH57" s="2"/>
      <c r="BI57" s="2"/>
      <c r="BJ57" s="2"/>
      <c r="BK57" s="2"/>
      <c r="BL57" s="2"/>
      <c r="BM57" s="2"/>
      <c r="BN57" s="2"/>
      <c r="BO57" s="2"/>
      <c r="BP57" s="2"/>
      <c r="BQ57" s="2"/>
      <c r="BR57" s="2"/>
      <c r="BS57" s="2"/>
      <c r="BT57" s="136"/>
      <c r="BU57" s="136"/>
      <c r="BV57" s="2"/>
      <c r="BW57" s="2"/>
      <c r="BX57" s="2"/>
      <c r="BY57" s="2"/>
      <c r="BZ57" s="2"/>
      <c r="CA57" s="2"/>
      <c r="CB57" s="2"/>
      <c r="CC57" s="2"/>
      <c r="CD57" s="2"/>
      <c r="CE57" s="2"/>
      <c r="CF57" s="2"/>
      <c r="CG57" s="2"/>
      <c r="CH57" s="2"/>
      <c r="CI57" s="2"/>
      <c r="CJ57" s="2"/>
      <c r="CK57" s="2"/>
      <c r="CL57" s="2"/>
      <c r="CM57" s="2"/>
      <c r="CN57" s="136"/>
      <c r="CO57" s="136"/>
      <c r="CP57" s="2"/>
      <c r="CQ57" s="2"/>
      <c r="CR57" s="2"/>
      <c r="CS57" s="2"/>
      <c r="CT57" s="2"/>
      <c r="CU57" s="2"/>
      <c r="CV57" s="2"/>
      <c r="CW57" s="2"/>
      <c r="CX57" s="2"/>
      <c r="CY57" s="2"/>
      <c r="CZ57" s="2"/>
      <c r="DA57" s="2"/>
      <c r="DB57" s="2"/>
      <c r="DC57" s="2"/>
      <c r="DD57" s="2"/>
      <c r="DE57" s="2"/>
      <c r="DF57" s="2"/>
      <c r="DG57" s="136"/>
      <c r="DH57" s="136"/>
      <c r="DI57" s="2"/>
      <c r="DJ57" s="2"/>
      <c r="DK57" s="2"/>
      <c r="DL57" s="2"/>
      <c r="DM57" s="2"/>
      <c r="DN57" s="2"/>
      <c r="DO57" s="2"/>
      <c r="DP57" s="2"/>
      <c r="DQ57" s="136"/>
      <c r="DR57" s="136"/>
      <c r="DS57" s="2"/>
    </row>
    <row r="58" spans="1:123">
      <c r="A58" s="2" t="s">
        <v>32</v>
      </c>
      <c r="L58" s="2"/>
      <c r="AB58" s="1" t="s">
        <v>71</v>
      </c>
      <c r="AO58" s="2"/>
      <c r="AP58" s="2"/>
      <c r="AQ58" s="144" t="s">
        <v>182</v>
      </c>
      <c r="AR58" s="12" t="s">
        <v>181</v>
      </c>
      <c r="AS58" s="12"/>
      <c r="AT58" s="12">
        <v>6</v>
      </c>
      <c r="AW58" s="12"/>
      <c r="AX58" s="12"/>
      <c r="AY58" s="12">
        <v>2</v>
      </c>
      <c r="AZ58" s="12"/>
      <c r="BA58" s="2"/>
      <c r="BB58" s="2"/>
      <c r="BC58" s="2"/>
      <c r="BD58" s="2"/>
      <c r="BE58" s="2"/>
      <c r="BF58" s="2"/>
      <c r="BG58" s="2"/>
      <c r="BH58" s="2"/>
      <c r="BI58" s="2"/>
      <c r="BJ58" s="2"/>
      <c r="BK58" s="2"/>
      <c r="BL58" s="2"/>
      <c r="BM58" s="2"/>
      <c r="BN58" s="2"/>
      <c r="BO58" s="2"/>
      <c r="BP58" s="2"/>
      <c r="BQ58" s="2"/>
      <c r="BR58" s="2"/>
      <c r="BS58" s="2"/>
      <c r="BT58" s="136"/>
      <c r="BU58" s="136"/>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136"/>
      <c r="DH58" s="136"/>
      <c r="DI58" s="2"/>
      <c r="DJ58" s="2"/>
      <c r="DK58" s="2"/>
      <c r="DL58" s="2"/>
      <c r="DM58" s="2"/>
      <c r="DN58" s="2"/>
      <c r="DO58" s="2"/>
      <c r="DP58" s="2"/>
      <c r="DQ58" s="136"/>
      <c r="DR58" s="136"/>
      <c r="DS58" s="2"/>
    </row>
    <row r="59" spans="1:123">
      <c r="L59" s="2"/>
      <c r="O59" s="1" t="s">
        <v>224</v>
      </c>
      <c r="AB59" s="1" t="s">
        <v>224</v>
      </c>
      <c r="AO59" s="2"/>
      <c r="AP59" s="2"/>
      <c r="AQ59" s="2"/>
      <c r="AR59" s="12"/>
      <c r="AS59" s="12"/>
      <c r="AT59" s="12"/>
      <c r="AW59" s="12"/>
      <c r="AX59" s="12"/>
      <c r="AY59" s="143" t="s">
        <v>180</v>
      </c>
      <c r="AZ59" s="12"/>
      <c r="BA59" s="2"/>
      <c r="BB59" s="2"/>
      <c r="BC59" s="2"/>
      <c r="BD59" s="2"/>
      <c r="BE59" s="2"/>
      <c r="BF59" s="2"/>
      <c r="BG59" s="2"/>
      <c r="BH59" s="2"/>
      <c r="BI59" s="2"/>
      <c r="BJ59" s="2"/>
      <c r="BK59" s="2"/>
      <c r="BL59" s="2"/>
      <c r="BM59" s="2"/>
      <c r="BN59" s="2"/>
      <c r="BO59" s="2"/>
      <c r="BP59" s="2"/>
      <c r="BQ59" s="2"/>
      <c r="BR59" s="2"/>
      <c r="BS59" s="2"/>
      <c r="BT59" s="136"/>
      <c r="BU59" s="136"/>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136"/>
      <c r="DH59" s="136"/>
      <c r="DI59" s="2"/>
      <c r="DJ59" s="2"/>
      <c r="DK59" s="2"/>
      <c r="DL59" s="2"/>
      <c r="DM59" s="2"/>
      <c r="DN59" s="2"/>
      <c r="DO59" s="2"/>
      <c r="DP59" s="2"/>
      <c r="DQ59" s="136"/>
      <c r="DR59" s="136"/>
      <c r="DS59" s="2"/>
    </row>
    <row r="60" spans="1:123">
      <c r="A60" s="155" t="s">
        <v>217</v>
      </c>
      <c r="L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136"/>
      <c r="BU60" s="136"/>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136"/>
      <c r="DH60" s="136"/>
      <c r="DI60" s="2"/>
      <c r="DJ60" s="2"/>
      <c r="DK60" s="2"/>
      <c r="DL60" s="2"/>
      <c r="DM60" s="2"/>
      <c r="DN60" s="2"/>
      <c r="DO60" s="2"/>
      <c r="DP60" s="2"/>
      <c r="DQ60" s="136"/>
      <c r="DR60" s="136"/>
      <c r="DS60" s="2"/>
    </row>
    <row r="61" spans="1:123">
      <c r="A61" s="2" t="s">
        <v>218</v>
      </c>
      <c r="L61" s="2"/>
      <c r="N61" s="83" t="s">
        <v>176</v>
      </c>
      <c r="O61" s="140" t="s">
        <v>41</v>
      </c>
      <c r="P61" s="164">
        <v>41390</v>
      </c>
      <c r="Q61" s="165">
        <v>41394</v>
      </c>
      <c r="R61" s="165">
        <v>41396</v>
      </c>
      <c r="S61" s="165">
        <v>41398</v>
      </c>
      <c r="T61" s="165">
        <v>41402</v>
      </c>
      <c r="U61" s="165">
        <v>41404</v>
      </c>
      <c r="V61" s="165">
        <v>41407</v>
      </c>
      <c r="W61" s="165">
        <v>41411</v>
      </c>
      <c r="X61" s="165">
        <v>41417</v>
      </c>
      <c r="Y61" s="121" t="s">
        <v>187</v>
      </c>
      <c r="AB61" s="140" t="s">
        <v>41</v>
      </c>
      <c r="AC61" s="164">
        <v>41390</v>
      </c>
      <c r="AD61" s="165">
        <v>41394</v>
      </c>
      <c r="AE61" s="165">
        <v>41396</v>
      </c>
      <c r="AF61" s="165">
        <v>41398</v>
      </c>
      <c r="AG61" s="165">
        <v>41402</v>
      </c>
      <c r="AH61" s="165">
        <v>41404</v>
      </c>
      <c r="AI61" s="165">
        <v>41407</v>
      </c>
      <c r="AJ61" s="165">
        <v>41411</v>
      </c>
      <c r="AK61" s="165">
        <v>41417</v>
      </c>
      <c r="AL61" s="121" t="s">
        <v>187</v>
      </c>
      <c r="AO61" s="2"/>
      <c r="AP61" s="18"/>
      <c r="AQ61" s="18"/>
      <c r="AR61" s="18"/>
      <c r="AS61" s="18"/>
      <c r="AT61" s="18"/>
      <c r="AU61" s="18"/>
      <c r="AV61" s="18"/>
      <c r="AW61" s="18"/>
      <c r="AX61" s="18"/>
      <c r="AY61" s="18"/>
      <c r="AZ61" s="18"/>
      <c r="BA61" s="18"/>
      <c r="BB61" s="18"/>
      <c r="BC61" s="18"/>
      <c r="BD61" s="2"/>
      <c r="BE61" s="2"/>
      <c r="BF61" s="2"/>
      <c r="BG61" s="2"/>
      <c r="BH61" s="2"/>
      <c r="BI61" s="2"/>
      <c r="BJ61" s="2"/>
      <c r="BK61" s="2"/>
      <c r="BL61" s="2"/>
      <c r="BM61" s="2"/>
      <c r="BN61" s="2"/>
      <c r="BO61" s="2"/>
      <c r="BP61" s="2"/>
      <c r="BQ61" s="2"/>
      <c r="BR61" s="2"/>
      <c r="BS61" s="2"/>
      <c r="BT61" s="136"/>
      <c r="BU61" s="136"/>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136"/>
      <c r="DH61" s="136"/>
      <c r="DI61" s="2"/>
      <c r="DJ61" s="2"/>
      <c r="DK61" s="2"/>
      <c r="DL61" s="2"/>
      <c r="DM61" s="2"/>
      <c r="DN61" s="2"/>
      <c r="DO61" s="2"/>
      <c r="DP61" s="2"/>
      <c r="DQ61" s="136"/>
      <c r="DR61" s="136"/>
      <c r="DS61" s="2"/>
    </row>
    <row r="62" spans="1:123">
      <c r="L62" s="2"/>
      <c r="N62" s="83">
        <v>1</v>
      </c>
      <c r="O62" s="163" t="s">
        <v>1</v>
      </c>
      <c r="P62" s="97"/>
      <c r="Q62" s="97"/>
      <c r="R62" s="97"/>
      <c r="S62" s="97"/>
      <c r="T62" s="97"/>
      <c r="U62" s="97">
        <v>3</v>
      </c>
      <c r="V62" s="97">
        <v>2</v>
      </c>
      <c r="W62" s="97">
        <v>1</v>
      </c>
      <c r="X62" s="97"/>
      <c r="Y62" s="97">
        <v>6</v>
      </c>
      <c r="AB62" s="163" t="s">
        <v>11</v>
      </c>
      <c r="AC62" s="97"/>
      <c r="AD62" s="97"/>
      <c r="AE62" s="97"/>
      <c r="AF62" s="97"/>
      <c r="AG62" s="97">
        <v>50</v>
      </c>
      <c r="AH62" s="97">
        <v>1800</v>
      </c>
      <c r="AI62" s="97">
        <v>3500</v>
      </c>
      <c r="AJ62" s="97">
        <v>11500</v>
      </c>
      <c r="AK62" s="97">
        <v>100</v>
      </c>
      <c r="AL62" s="97">
        <v>16950</v>
      </c>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136"/>
      <c r="BU62" s="136"/>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136"/>
      <c r="DH62" s="136"/>
      <c r="DI62" s="2"/>
      <c r="DJ62" s="2"/>
      <c r="DK62" s="2"/>
      <c r="DL62" s="2"/>
      <c r="DM62" s="2"/>
      <c r="DN62" s="2"/>
      <c r="DO62" s="2"/>
      <c r="DP62" s="2"/>
      <c r="DQ62" s="136"/>
      <c r="DR62" s="136"/>
      <c r="DS62" s="2"/>
    </row>
    <row r="63" spans="1:123" ht="15.75" thickBot="1">
      <c r="L63" s="2"/>
      <c r="N63" s="83">
        <v>2</v>
      </c>
      <c r="O63" s="108" t="s">
        <v>100</v>
      </c>
      <c r="P63" s="97"/>
      <c r="Q63" s="97"/>
      <c r="R63" s="97"/>
      <c r="S63" s="97"/>
      <c r="T63" s="97"/>
      <c r="U63" s="97"/>
      <c r="V63" s="97"/>
      <c r="W63" s="97">
        <v>5</v>
      </c>
      <c r="X63" s="97"/>
      <c r="Y63" s="97">
        <v>5</v>
      </c>
      <c r="AB63" s="108" t="s">
        <v>14</v>
      </c>
      <c r="AC63" s="97"/>
      <c r="AD63" s="97">
        <v>4</v>
      </c>
      <c r="AE63" s="97">
        <v>19</v>
      </c>
      <c r="AF63" s="97">
        <v>75</v>
      </c>
      <c r="AG63" s="97">
        <v>5</v>
      </c>
      <c r="AH63" s="97">
        <v>700</v>
      </c>
      <c r="AI63" s="97">
        <v>1000</v>
      </c>
      <c r="AJ63" s="97">
        <v>1500</v>
      </c>
      <c r="AK63" s="97">
        <v>35</v>
      </c>
      <c r="AL63" s="97">
        <v>3338</v>
      </c>
    </row>
    <row r="64" spans="1:123">
      <c r="A64" s="201"/>
      <c r="B64" s="198">
        <v>41390</v>
      </c>
      <c r="C64" s="198">
        <v>41394</v>
      </c>
      <c r="D64" s="198">
        <v>41396</v>
      </c>
      <c r="E64" s="198">
        <v>41398</v>
      </c>
      <c r="F64" s="198">
        <v>41402</v>
      </c>
      <c r="G64" s="198">
        <v>41404</v>
      </c>
      <c r="H64" s="198">
        <v>41407</v>
      </c>
      <c r="I64" s="198">
        <v>41411</v>
      </c>
      <c r="J64" s="198">
        <v>41417</v>
      </c>
      <c r="K64" s="198" t="s">
        <v>187</v>
      </c>
      <c r="L64" s="2"/>
      <c r="N64" s="83">
        <v>3</v>
      </c>
      <c r="O64" s="108" t="s">
        <v>43</v>
      </c>
      <c r="P64" s="97"/>
      <c r="Q64" s="97"/>
      <c r="R64" s="97"/>
      <c r="S64" s="97"/>
      <c r="T64" s="97"/>
      <c r="U64" s="97"/>
      <c r="V64" s="97"/>
      <c r="W64" s="97">
        <v>1</v>
      </c>
      <c r="X64" s="97"/>
      <c r="Y64" s="97">
        <v>1</v>
      </c>
      <c r="AB64" s="108" t="s">
        <v>15</v>
      </c>
      <c r="AC64" s="97"/>
      <c r="AD64" s="97"/>
      <c r="AE64" s="97">
        <v>1</v>
      </c>
      <c r="AF64" s="97">
        <v>8</v>
      </c>
      <c r="AG64" s="97">
        <v>33</v>
      </c>
      <c r="AH64" s="97">
        <v>100</v>
      </c>
      <c r="AI64" s="97">
        <v>250</v>
      </c>
      <c r="AJ64" s="97">
        <v>200</v>
      </c>
      <c r="AK64" s="97">
        <v>28</v>
      </c>
      <c r="AL64" s="97">
        <v>620</v>
      </c>
    </row>
    <row r="65" spans="1:38" ht="15.75" thickBot="1">
      <c r="A65" s="202"/>
      <c r="B65" s="200"/>
      <c r="C65" s="200"/>
      <c r="D65" s="200"/>
      <c r="E65" s="200"/>
      <c r="F65" s="199"/>
      <c r="G65" s="199"/>
      <c r="H65" s="200"/>
      <c r="I65" s="199"/>
      <c r="J65" s="200"/>
      <c r="K65" s="200"/>
      <c r="L65" s="2"/>
      <c r="N65" s="83">
        <v>4</v>
      </c>
      <c r="O65" s="108" t="s">
        <v>2</v>
      </c>
      <c r="P65" s="97"/>
      <c r="Q65" s="97">
        <v>11</v>
      </c>
      <c r="R65" s="97">
        <v>9</v>
      </c>
      <c r="S65" s="97">
        <v>22</v>
      </c>
      <c r="T65" s="97"/>
      <c r="U65" s="97">
        <v>10</v>
      </c>
      <c r="V65" s="97">
        <v>3</v>
      </c>
      <c r="W65" s="97">
        <v>4</v>
      </c>
      <c r="X65" s="97"/>
      <c r="Y65" s="97">
        <v>59</v>
      </c>
      <c r="AB65" s="108" t="s">
        <v>12</v>
      </c>
      <c r="AC65" s="97"/>
      <c r="AD65" s="97"/>
      <c r="AE65" s="97">
        <v>3</v>
      </c>
      <c r="AF65" s="97">
        <v>3</v>
      </c>
      <c r="AG65" s="97"/>
      <c r="AH65" s="97"/>
      <c r="AI65" s="97">
        <v>3</v>
      </c>
      <c r="AJ65" s="97">
        <v>200</v>
      </c>
      <c r="AK65" s="97"/>
      <c r="AL65" s="97">
        <v>209</v>
      </c>
    </row>
    <row r="66" spans="1:38" ht="15.75" thickBot="1">
      <c r="A66" s="145"/>
      <c r="B66" s="146" t="s">
        <v>188</v>
      </c>
      <c r="C66" s="146" t="s">
        <v>189</v>
      </c>
      <c r="D66" s="146" t="s">
        <v>190</v>
      </c>
      <c r="E66" s="146" t="s">
        <v>191</v>
      </c>
      <c r="F66" s="146" t="s">
        <v>192</v>
      </c>
      <c r="G66" s="146" t="s">
        <v>193</v>
      </c>
      <c r="H66" s="146" t="s">
        <v>194</v>
      </c>
      <c r="I66" s="146" t="s">
        <v>195</v>
      </c>
      <c r="J66" s="146" t="s">
        <v>196</v>
      </c>
      <c r="K66" s="146"/>
      <c r="L66" s="2"/>
      <c r="N66" s="83">
        <v>5</v>
      </c>
      <c r="O66" s="108" t="s">
        <v>3</v>
      </c>
      <c r="P66" s="97"/>
      <c r="Q66" s="97">
        <v>11</v>
      </c>
      <c r="R66" s="97">
        <v>6</v>
      </c>
      <c r="S66" s="97">
        <v>9</v>
      </c>
      <c r="T66" s="97"/>
      <c r="U66" s="97"/>
      <c r="V66" s="97">
        <v>1</v>
      </c>
      <c r="W66" s="97">
        <v>3</v>
      </c>
      <c r="X66" s="97">
        <v>4</v>
      </c>
      <c r="Y66" s="97">
        <v>34</v>
      </c>
      <c r="AB66" s="108" t="s">
        <v>2</v>
      </c>
      <c r="AC66" s="97"/>
      <c r="AD66" s="97">
        <v>11</v>
      </c>
      <c r="AE66" s="97">
        <v>9</v>
      </c>
      <c r="AF66" s="97">
        <v>22</v>
      </c>
      <c r="AG66" s="97"/>
      <c r="AH66" s="97">
        <v>10</v>
      </c>
      <c r="AI66" s="97">
        <v>3</v>
      </c>
      <c r="AJ66" s="97">
        <v>4</v>
      </c>
      <c r="AK66" s="97"/>
      <c r="AL66" s="97">
        <v>59</v>
      </c>
    </row>
    <row r="67" spans="1:38" ht="15.75" thickBot="1">
      <c r="A67" s="145"/>
      <c r="B67" s="146" t="s">
        <v>197</v>
      </c>
      <c r="C67" s="146" t="s">
        <v>197</v>
      </c>
      <c r="D67" s="146" t="s">
        <v>198</v>
      </c>
      <c r="E67" s="146" t="s">
        <v>199</v>
      </c>
      <c r="F67" s="146" t="s">
        <v>197</v>
      </c>
      <c r="G67" s="146" t="s">
        <v>197</v>
      </c>
      <c r="H67" s="146" t="s">
        <v>199</v>
      </c>
      <c r="I67" s="146" t="s">
        <v>200</v>
      </c>
      <c r="J67" s="146" t="s">
        <v>201</v>
      </c>
      <c r="K67" s="146"/>
      <c r="L67" s="2"/>
      <c r="N67" s="83">
        <v>6</v>
      </c>
      <c r="O67" s="108" t="s">
        <v>4</v>
      </c>
      <c r="P67" s="97"/>
      <c r="Q67" s="97">
        <v>2</v>
      </c>
      <c r="R67" s="97"/>
      <c r="S67" s="97"/>
      <c r="T67" s="97"/>
      <c r="U67" s="97"/>
      <c r="V67" s="97">
        <v>2</v>
      </c>
      <c r="W67" s="97">
        <v>4</v>
      </c>
      <c r="X67" s="97"/>
      <c r="Y67" s="97">
        <v>8</v>
      </c>
      <c r="AB67" s="108" t="s">
        <v>7</v>
      </c>
      <c r="AC67" s="97"/>
      <c r="AD67" s="97"/>
      <c r="AE67" s="97"/>
      <c r="AF67" s="97">
        <v>3</v>
      </c>
      <c r="AG67" s="97">
        <v>9</v>
      </c>
      <c r="AH67" s="97">
        <v>4</v>
      </c>
      <c r="AI67" s="97">
        <v>7</v>
      </c>
      <c r="AJ67" s="97">
        <v>17</v>
      </c>
      <c r="AK67" s="97">
        <v>3</v>
      </c>
      <c r="AL67" s="97">
        <v>43</v>
      </c>
    </row>
    <row r="68" spans="1:38" ht="15.75" thickBot="1">
      <c r="A68" s="147" t="s">
        <v>1</v>
      </c>
      <c r="B68" s="148"/>
      <c r="C68" s="149"/>
      <c r="D68" s="148"/>
      <c r="E68" s="148"/>
      <c r="F68" s="148"/>
      <c r="G68" s="148">
        <v>3</v>
      </c>
      <c r="H68" s="148">
        <v>2</v>
      </c>
      <c r="I68" s="148">
        <v>1</v>
      </c>
      <c r="J68" s="148"/>
      <c r="K68" s="150">
        <f t="shared" ref="K68:K100" si="5">SUM(B68:J68)</f>
        <v>6</v>
      </c>
      <c r="L68" s="2"/>
      <c r="N68" s="83">
        <v>7</v>
      </c>
      <c r="O68" s="108" t="s">
        <v>7</v>
      </c>
      <c r="P68" s="97"/>
      <c r="Q68" s="97"/>
      <c r="R68" s="97"/>
      <c r="S68" s="97">
        <v>3</v>
      </c>
      <c r="T68" s="97">
        <v>9</v>
      </c>
      <c r="U68" s="97">
        <v>4</v>
      </c>
      <c r="V68" s="97">
        <v>7</v>
      </c>
      <c r="W68" s="97">
        <v>17</v>
      </c>
      <c r="X68" s="97">
        <v>3</v>
      </c>
      <c r="Y68" s="97">
        <v>43</v>
      </c>
      <c r="AB68" s="108" t="s">
        <v>56</v>
      </c>
      <c r="AC68" s="97"/>
      <c r="AD68" s="97"/>
      <c r="AE68" s="97"/>
      <c r="AF68" s="97"/>
      <c r="AG68" s="97"/>
      <c r="AH68" s="97">
        <v>25</v>
      </c>
      <c r="AI68" s="97">
        <v>6</v>
      </c>
      <c r="AJ68" s="97">
        <v>4</v>
      </c>
      <c r="AK68" s="97">
        <v>7</v>
      </c>
      <c r="AL68" s="97">
        <v>42</v>
      </c>
    </row>
    <row r="69" spans="1:38" ht="15.75" thickBot="1">
      <c r="A69" s="147" t="s">
        <v>202</v>
      </c>
      <c r="B69" s="148"/>
      <c r="C69" s="149"/>
      <c r="D69" s="148"/>
      <c r="E69" s="148"/>
      <c r="F69" s="148"/>
      <c r="G69" s="148"/>
      <c r="H69" s="148"/>
      <c r="I69" s="148"/>
      <c r="J69" s="148"/>
      <c r="K69" s="150">
        <f t="shared" si="5"/>
        <v>0</v>
      </c>
      <c r="L69" s="2"/>
      <c r="N69" s="83">
        <v>8</v>
      </c>
      <c r="O69" s="108" t="s">
        <v>52</v>
      </c>
      <c r="P69" s="97"/>
      <c r="Q69" s="97"/>
      <c r="R69" s="97"/>
      <c r="S69" s="97"/>
      <c r="T69" s="97"/>
      <c r="U69" s="97"/>
      <c r="V69" s="97"/>
      <c r="W69" s="97">
        <v>1</v>
      </c>
      <c r="X69" s="97"/>
      <c r="Y69" s="97">
        <v>1</v>
      </c>
      <c r="AB69" s="108" t="s">
        <v>3</v>
      </c>
      <c r="AC69" s="97"/>
      <c r="AD69" s="97">
        <v>11</v>
      </c>
      <c r="AE69" s="97">
        <v>6</v>
      </c>
      <c r="AF69" s="97">
        <v>9</v>
      </c>
      <c r="AG69" s="97"/>
      <c r="AH69" s="97"/>
      <c r="AI69" s="97">
        <v>1</v>
      </c>
      <c r="AJ69" s="97">
        <v>3</v>
      </c>
      <c r="AK69" s="97">
        <v>4</v>
      </c>
      <c r="AL69" s="97">
        <v>34</v>
      </c>
    </row>
    <row r="70" spans="1:38" ht="15.75" thickBot="1">
      <c r="A70" s="147" t="s">
        <v>100</v>
      </c>
      <c r="B70" s="148"/>
      <c r="C70" s="149"/>
      <c r="D70" s="148"/>
      <c r="E70" s="148"/>
      <c r="F70" s="148"/>
      <c r="G70" s="148"/>
      <c r="H70" s="148"/>
      <c r="I70" s="148">
        <v>5</v>
      </c>
      <c r="J70" s="148"/>
      <c r="K70" s="150">
        <f t="shared" si="5"/>
        <v>5</v>
      </c>
      <c r="L70" s="2"/>
      <c r="N70" s="83">
        <v>9</v>
      </c>
      <c r="O70" s="108" t="s">
        <v>53</v>
      </c>
      <c r="P70" s="97"/>
      <c r="Q70" s="97"/>
      <c r="R70" s="97"/>
      <c r="S70" s="97"/>
      <c r="T70" s="97">
        <v>1</v>
      </c>
      <c r="U70" s="97">
        <v>2</v>
      </c>
      <c r="V70" s="97">
        <v>7</v>
      </c>
      <c r="W70" s="97">
        <v>13</v>
      </c>
      <c r="X70" s="97">
        <v>2</v>
      </c>
      <c r="Y70" s="97">
        <v>25</v>
      </c>
      <c r="AB70" s="108" t="s">
        <v>53</v>
      </c>
      <c r="AC70" s="97"/>
      <c r="AD70" s="97"/>
      <c r="AE70" s="97"/>
      <c r="AF70" s="97"/>
      <c r="AG70" s="97">
        <v>1</v>
      </c>
      <c r="AH70" s="97">
        <v>2</v>
      </c>
      <c r="AI70" s="97">
        <v>7</v>
      </c>
      <c r="AJ70" s="97">
        <v>13</v>
      </c>
      <c r="AK70" s="97">
        <v>2</v>
      </c>
      <c r="AL70" s="97">
        <v>25</v>
      </c>
    </row>
    <row r="71" spans="1:38" ht="15.75" thickBot="1">
      <c r="A71" s="147" t="s">
        <v>43</v>
      </c>
      <c r="B71" s="148"/>
      <c r="C71" s="149"/>
      <c r="D71" s="148"/>
      <c r="E71" s="148"/>
      <c r="F71" s="148"/>
      <c r="G71" s="148"/>
      <c r="H71" s="148"/>
      <c r="I71" s="148">
        <v>1</v>
      </c>
      <c r="J71" s="148"/>
      <c r="K71" s="150">
        <f t="shared" si="5"/>
        <v>1</v>
      </c>
      <c r="L71" s="2"/>
      <c r="N71" s="83">
        <v>10</v>
      </c>
      <c r="O71" s="108" t="s">
        <v>11</v>
      </c>
      <c r="P71" s="97"/>
      <c r="Q71" s="97"/>
      <c r="R71" s="97"/>
      <c r="S71" s="97"/>
      <c r="T71" s="97">
        <v>50</v>
      </c>
      <c r="U71" s="97">
        <v>1800</v>
      </c>
      <c r="V71" s="97">
        <v>3500</v>
      </c>
      <c r="W71" s="97">
        <v>11500</v>
      </c>
      <c r="X71" s="97">
        <v>100</v>
      </c>
      <c r="Y71" s="97">
        <v>16950</v>
      </c>
      <c r="AB71" s="108" t="s">
        <v>4</v>
      </c>
      <c r="AC71" s="97"/>
      <c r="AD71" s="97">
        <v>2</v>
      </c>
      <c r="AE71" s="97"/>
      <c r="AF71" s="97"/>
      <c r="AG71" s="97"/>
      <c r="AH71" s="97"/>
      <c r="AI71" s="97">
        <v>2</v>
      </c>
      <c r="AJ71" s="97">
        <v>4</v>
      </c>
      <c r="AK71" s="97"/>
      <c r="AL71" s="97">
        <v>8</v>
      </c>
    </row>
    <row r="72" spans="1:38" ht="15.75" thickBot="1">
      <c r="A72" s="147" t="s">
        <v>2</v>
      </c>
      <c r="B72" s="148"/>
      <c r="C72" s="149">
        <v>11</v>
      </c>
      <c r="D72" s="148">
        <v>9</v>
      </c>
      <c r="E72" s="148">
        <v>22</v>
      </c>
      <c r="F72" s="148"/>
      <c r="G72" s="148">
        <v>10</v>
      </c>
      <c r="H72" s="148">
        <v>3</v>
      </c>
      <c r="I72" s="148">
        <v>4</v>
      </c>
      <c r="J72" s="148"/>
      <c r="K72" s="150">
        <f t="shared" si="5"/>
        <v>59</v>
      </c>
      <c r="L72" s="2"/>
      <c r="N72" s="83">
        <v>11</v>
      </c>
      <c r="O72" s="108" t="s">
        <v>12</v>
      </c>
      <c r="P72" s="97"/>
      <c r="Q72" s="97"/>
      <c r="R72" s="97">
        <v>3</v>
      </c>
      <c r="S72" s="97">
        <v>3</v>
      </c>
      <c r="T72" s="97"/>
      <c r="U72" s="97"/>
      <c r="V72" s="97">
        <v>3</v>
      </c>
      <c r="W72" s="97">
        <v>200</v>
      </c>
      <c r="X72" s="97"/>
      <c r="Y72" s="97">
        <v>209</v>
      </c>
      <c r="AB72" s="108" t="s">
        <v>33</v>
      </c>
      <c r="AC72" s="97"/>
      <c r="AD72" s="97"/>
      <c r="AE72" s="97"/>
      <c r="AF72" s="97"/>
      <c r="AG72" s="97"/>
      <c r="AH72" s="97"/>
      <c r="AI72" s="97">
        <v>5</v>
      </c>
      <c r="AJ72" s="97">
        <v>3</v>
      </c>
      <c r="AK72" s="97"/>
      <c r="AL72" s="97">
        <v>8</v>
      </c>
    </row>
    <row r="73" spans="1:38" ht="15.75" thickBot="1">
      <c r="A73" s="147" t="s">
        <v>45</v>
      </c>
      <c r="B73" s="148"/>
      <c r="C73" s="149"/>
      <c r="D73" s="148"/>
      <c r="E73" s="148"/>
      <c r="F73" s="148"/>
      <c r="G73" s="148"/>
      <c r="H73" s="148"/>
      <c r="I73" s="148"/>
      <c r="J73" s="148"/>
      <c r="K73" s="150">
        <f t="shared" si="5"/>
        <v>0</v>
      </c>
      <c r="L73" s="2"/>
      <c r="N73" s="83">
        <v>12</v>
      </c>
      <c r="O73" s="108" t="s">
        <v>33</v>
      </c>
      <c r="P73" s="97"/>
      <c r="Q73" s="97"/>
      <c r="R73" s="97"/>
      <c r="S73" s="97"/>
      <c r="T73" s="97"/>
      <c r="U73" s="97"/>
      <c r="V73" s="97">
        <v>5</v>
      </c>
      <c r="W73" s="97">
        <v>3</v>
      </c>
      <c r="X73" s="97"/>
      <c r="Y73" s="97">
        <v>8</v>
      </c>
      <c r="AB73" s="108" t="s">
        <v>13</v>
      </c>
      <c r="AC73" s="97"/>
      <c r="AD73" s="97"/>
      <c r="AE73" s="97"/>
      <c r="AF73" s="97"/>
      <c r="AG73" s="97"/>
      <c r="AH73" s="97"/>
      <c r="AI73" s="97"/>
      <c r="AJ73" s="97">
        <v>7</v>
      </c>
      <c r="AK73" s="97"/>
      <c r="AL73" s="97">
        <v>7</v>
      </c>
    </row>
    <row r="74" spans="1:38" ht="15.75" thickBot="1">
      <c r="A74" s="147" t="s">
        <v>3</v>
      </c>
      <c r="B74" s="148"/>
      <c r="C74" s="149">
        <v>11</v>
      </c>
      <c r="D74" s="148">
        <v>6</v>
      </c>
      <c r="E74" s="148">
        <v>9</v>
      </c>
      <c r="F74" s="148"/>
      <c r="G74" s="148"/>
      <c r="H74" s="148">
        <v>1</v>
      </c>
      <c r="I74" s="148">
        <v>3</v>
      </c>
      <c r="J74" s="148">
        <v>4</v>
      </c>
      <c r="K74" s="150">
        <f t="shared" si="5"/>
        <v>34</v>
      </c>
      <c r="L74" s="2"/>
      <c r="N74" s="83">
        <v>13</v>
      </c>
      <c r="O74" s="108" t="s">
        <v>13</v>
      </c>
      <c r="P74" s="97"/>
      <c r="Q74" s="97"/>
      <c r="R74" s="97"/>
      <c r="S74" s="97"/>
      <c r="T74" s="97"/>
      <c r="U74" s="97"/>
      <c r="V74" s="97"/>
      <c r="W74" s="97">
        <v>7</v>
      </c>
      <c r="X74" s="97"/>
      <c r="Y74" s="97">
        <v>7</v>
      </c>
      <c r="AB74" s="108" t="s">
        <v>1</v>
      </c>
      <c r="AC74" s="97"/>
      <c r="AD74" s="97"/>
      <c r="AE74" s="97"/>
      <c r="AF74" s="97"/>
      <c r="AG74" s="97"/>
      <c r="AH74" s="97">
        <v>3</v>
      </c>
      <c r="AI74" s="97">
        <v>2</v>
      </c>
      <c r="AJ74" s="97">
        <v>1</v>
      </c>
      <c r="AK74" s="97"/>
      <c r="AL74" s="97">
        <v>6</v>
      </c>
    </row>
    <row r="75" spans="1:38" ht="15.75" thickBot="1">
      <c r="A75" s="147" t="s">
        <v>4</v>
      </c>
      <c r="B75" s="148"/>
      <c r="C75" s="149">
        <v>2</v>
      </c>
      <c r="D75" s="148"/>
      <c r="E75" s="148"/>
      <c r="F75" s="148"/>
      <c r="G75" s="148"/>
      <c r="H75" s="148">
        <v>2</v>
      </c>
      <c r="I75" s="148">
        <v>4</v>
      </c>
      <c r="J75" s="148"/>
      <c r="K75" s="150">
        <f t="shared" si="5"/>
        <v>8</v>
      </c>
      <c r="L75" s="2"/>
      <c r="N75" s="83">
        <v>14</v>
      </c>
      <c r="O75" s="108" t="s">
        <v>14</v>
      </c>
      <c r="P75" s="97"/>
      <c r="Q75" s="97">
        <v>4</v>
      </c>
      <c r="R75" s="97">
        <v>19</v>
      </c>
      <c r="S75" s="97">
        <v>75</v>
      </c>
      <c r="T75" s="97">
        <v>5</v>
      </c>
      <c r="U75" s="97">
        <v>700</v>
      </c>
      <c r="V75" s="97">
        <v>1000</v>
      </c>
      <c r="W75" s="97">
        <v>1500</v>
      </c>
      <c r="X75" s="97">
        <v>35</v>
      </c>
      <c r="Y75" s="97">
        <v>3338</v>
      </c>
      <c r="AB75" s="108" t="s">
        <v>100</v>
      </c>
      <c r="AC75" s="97"/>
      <c r="AD75" s="97"/>
      <c r="AE75" s="97"/>
      <c r="AF75" s="97"/>
      <c r="AG75" s="97"/>
      <c r="AH75" s="97"/>
      <c r="AI75" s="97"/>
      <c r="AJ75" s="97">
        <v>5</v>
      </c>
      <c r="AK75" s="97"/>
      <c r="AL75" s="97">
        <v>5</v>
      </c>
    </row>
    <row r="76" spans="1:38" ht="15.75" thickBot="1">
      <c r="A76" s="147" t="s">
        <v>50</v>
      </c>
      <c r="B76" s="148"/>
      <c r="C76" s="149"/>
      <c r="D76" s="148"/>
      <c r="E76" s="148"/>
      <c r="F76" s="148"/>
      <c r="G76" s="148"/>
      <c r="H76" s="148"/>
      <c r="I76" s="148"/>
      <c r="J76" s="148"/>
      <c r="K76" s="150">
        <f t="shared" si="5"/>
        <v>0</v>
      </c>
      <c r="L76" s="2"/>
      <c r="N76" s="83">
        <v>15</v>
      </c>
      <c r="O76" s="108" t="s">
        <v>54</v>
      </c>
      <c r="P76" s="97"/>
      <c r="Q76" s="97"/>
      <c r="R76" s="97"/>
      <c r="S76" s="97"/>
      <c r="T76" s="97"/>
      <c r="U76" s="97"/>
      <c r="V76" s="97"/>
      <c r="W76" s="97">
        <v>1</v>
      </c>
      <c r="X76" s="97"/>
      <c r="Y76" s="97">
        <v>1</v>
      </c>
      <c r="AB76" s="108" t="s">
        <v>49</v>
      </c>
      <c r="AC76" s="97"/>
      <c r="AD76" s="97">
        <v>3</v>
      </c>
      <c r="AE76" s="97"/>
      <c r="AF76" s="97"/>
      <c r="AG76" s="97"/>
      <c r="AH76" s="97"/>
      <c r="AI76" s="97"/>
      <c r="AJ76" s="97"/>
      <c r="AK76" s="97"/>
      <c r="AL76" s="97">
        <v>3</v>
      </c>
    </row>
    <row r="77" spans="1:38" ht="15.75" thickBot="1">
      <c r="A77" s="147" t="s">
        <v>6</v>
      </c>
      <c r="B77" s="148"/>
      <c r="C77" s="151"/>
      <c r="D77" s="148"/>
      <c r="E77" s="148"/>
      <c r="F77" s="148"/>
      <c r="G77" s="148"/>
      <c r="H77" s="148"/>
      <c r="I77" s="148"/>
      <c r="J77" s="148"/>
      <c r="K77" s="150">
        <f t="shared" si="5"/>
        <v>0</v>
      </c>
      <c r="L77" s="2"/>
      <c r="N77" s="83">
        <v>16</v>
      </c>
      <c r="O77" s="108" t="s">
        <v>15</v>
      </c>
      <c r="P77" s="97"/>
      <c r="Q77" s="97"/>
      <c r="R77" s="97">
        <v>1</v>
      </c>
      <c r="S77" s="97">
        <v>8</v>
      </c>
      <c r="T77" s="97">
        <v>33</v>
      </c>
      <c r="U77" s="97">
        <v>100</v>
      </c>
      <c r="V77" s="97">
        <v>250</v>
      </c>
      <c r="W77" s="97">
        <v>200</v>
      </c>
      <c r="X77" s="97">
        <v>28</v>
      </c>
      <c r="Y77" s="97">
        <v>620</v>
      </c>
      <c r="AB77" s="108" t="s">
        <v>16</v>
      </c>
      <c r="AC77" s="97"/>
      <c r="AD77" s="97"/>
      <c r="AE77" s="97"/>
      <c r="AF77" s="97"/>
      <c r="AG77" s="97"/>
      <c r="AH77" s="97"/>
      <c r="AI77" s="97"/>
      <c r="AJ77" s="97">
        <v>3</v>
      </c>
      <c r="AK77" s="97"/>
      <c r="AL77" s="97">
        <v>3</v>
      </c>
    </row>
    <row r="78" spans="1:38" ht="15.75" thickBot="1">
      <c r="A78" s="147" t="s">
        <v>7</v>
      </c>
      <c r="B78" s="148"/>
      <c r="C78" s="149"/>
      <c r="D78" s="148"/>
      <c r="E78" s="148">
        <v>3</v>
      </c>
      <c r="F78" s="148">
        <v>9</v>
      </c>
      <c r="G78" s="148">
        <v>4</v>
      </c>
      <c r="H78" s="148">
        <v>7</v>
      </c>
      <c r="I78" s="148">
        <v>17</v>
      </c>
      <c r="J78" s="148">
        <v>3</v>
      </c>
      <c r="K78" s="150">
        <f t="shared" si="5"/>
        <v>43</v>
      </c>
      <c r="L78" s="2"/>
      <c r="N78" s="83">
        <v>17</v>
      </c>
      <c r="O78" s="108" t="s">
        <v>56</v>
      </c>
      <c r="P78" s="97"/>
      <c r="Q78" s="97"/>
      <c r="R78" s="97"/>
      <c r="S78" s="97"/>
      <c r="T78" s="97"/>
      <c r="U78" s="97">
        <v>25</v>
      </c>
      <c r="V78" s="97">
        <v>6</v>
      </c>
      <c r="W78" s="97">
        <v>4</v>
      </c>
      <c r="X78" s="97">
        <v>7</v>
      </c>
      <c r="Y78" s="97">
        <v>42</v>
      </c>
      <c r="AB78" s="108" t="s">
        <v>43</v>
      </c>
      <c r="AC78" s="97"/>
      <c r="AD78" s="97"/>
      <c r="AE78" s="97"/>
      <c r="AF78" s="97"/>
      <c r="AG78" s="97"/>
      <c r="AH78" s="97"/>
      <c r="AI78" s="97"/>
      <c r="AJ78" s="97">
        <v>1</v>
      </c>
      <c r="AK78" s="97"/>
      <c r="AL78" s="97">
        <v>1</v>
      </c>
    </row>
    <row r="79" spans="1:38" ht="15.75" thickBot="1">
      <c r="A79" s="147" t="s">
        <v>52</v>
      </c>
      <c r="B79" s="148"/>
      <c r="C79" s="149"/>
      <c r="D79" s="148"/>
      <c r="E79" s="148"/>
      <c r="F79" s="148"/>
      <c r="G79" s="148"/>
      <c r="H79" s="148"/>
      <c r="I79" s="148">
        <v>1</v>
      </c>
      <c r="J79" s="148"/>
      <c r="K79" s="150">
        <f t="shared" si="5"/>
        <v>1</v>
      </c>
      <c r="L79" s="2"/>
      <c r="N79" s="83"/>
      <c r="O79" s="108" t="s">
        <v>49</v>
      </c>
      <c r="P79" s="97"/>
      <c r="Q79" s="97">
        <v>3</v>
      </c>
      <c r="R79" s="97"/>
      <c r="S79" s="97"/>
      <c r="T79" s="97"/>
      <c r="U79" s="97"/>
      <c r="V79" s="97"/>
      <c r="W79" s="97"/>
      <c r="X79" s="97"/>
      <c r="Y79" s="97">
        <v>3</v>
      </c>
      <c r="AB79" s="108" t="s">
        <v>52</v>
      </c>
      <c r="AC79" s="97"/>
      <c r="AD79" s="97"/>
      <c r="AE79" s="97"/>
      <c r="AF79" s="97"/>
      <c r="AG79" s="97"/>
      <c r="AH79" s="97"/>
      <c r="AI79" s="97"/>
      <c r="AJ79" s="97">
        <v>1</v>
      </c>
      <c r="AK79" s="97"/>
      <c r="AL79" s="97">
        <v>1</v>
      </c>
    </row>
    <row r="80" spans="1:38" ht="15.75" thickBot="1">
      <c r="A80" s="147" t="s">
        <v>53</v>
      </c>
      <c r="B80" s="148"/>
      <c r="C80" s="149"/>
      <c r="D80" s="148"/>
      <c r="E80" s="148"/>
      <c r="F80" s="148">
        <v>1</v>
      </c>
      <c r="G80" s="148">
        <v>2</v>
      </c>
      <c r="H80" s="148">
        <v>7</v>
      </c>
      <c r="I80" s="148">
        <v>13</v>
      </c>
      <c r="J80" s="148">
        <v>2</v>
      </c>
      <c r="K80" s="150">
        <f t="shared" si="5"/>
        <v>25</v>
      </c>
      <c r="L80" s="2"/>
      <c r="N80" s="83">
        <v>18</v>
      </c>
      <c r="O80" s="108" t="s">
        <v>16</v>
      </c>
      <c r="P80" s="97"/>
      <c r="Q80" s="97"/>
      <c r="R80" s="97"/>
      <c r="S80" s="97"/>
      <c r="T80" s="97"/>
      <c r="U80" s="97"/>
      <c r="V80" s="97"/>
      <c r="W80" s="97">
        <v>3</v>
      </c>
      <c r="X80" s="97"/>
      <c r="Y80" s="97">
        <v>3</v>
      </c>
      <c r="AB80" s="108" t="s">
        <v>54</v>
      </c>
      <c r="AC80" s="97"/>
      <c r="AD80" s="97"/>
      <c r="AE80" s="97"/>
      <c r="AF80" s="97"/>
      <c r="AG80" s="97"/>
      <c r="AH80" s="97"/>
      <c r="AI80" s="97"/>
      <c r="AJ80" s="97">
        <v>1</v>
      </c>
      <c r="AK80" s="97"/>
      <c r="AL80" s="97">
        <v>1</v>
      </c>
    </row>
    <row r="81" spans="1:38" ht="15.75" thickBot="1">
      <c r="A81" s="147" t="s">
        <v>44</v>
      </c>
      <c r="B81" s="148"/>
      <c r="C81" s="149"/>
      <c r="D81" s="148"/>
      <c r="E81" s="148"/>
      <c r="F81" s="148"/>
      <c r="G81" s="148"/>
      <c r="H81" s="148"/>
      <c r="I81" s="148"/>
      <c r="J81" s="148"/>
      <c r="K81" s="150">
        <f t="shared" si="5"/>
        <v>0</v>
      </c>
      <c r="L81" s="2"/>
      <c r="O81" s="160" t="s">
        <v>187</v>
      </c>
      <c r="P81" s="161">
        <v>0</v>
      </c>
      <c r="Q81" s="161">
        <v>31</v>
      </c>
      <c r="R81" s="161">
        <v>38</v>
      </c>
      <c r="S81" s="161">
        <v>120</v>
      </c>
      <c r="T81" s="161">
        <v>98</v>
      </c>
      <c r="U81" s="161">
        <v>2644</v>
      </c>
      <c r="V81" s="161">
        <v>4786</v>
      </c>
      <c r="W81" s="161">
        <v>13467</v>
      </c>
      <c r="X81" s="161">
        <v>179</v>
      </c>
      <c r="Y81" s="161">
        <v>21363</v>
      </c>
      <c r="AB81" s="160" t="s">
        <v>187</v>
      </c>
      <c r="AC81" s="161">
        <v>0</v>
      </c>
      <c r="AD81" s="161">
        <v>31</v>
      </c>
      <c r="AE81" s="161">
        <v>38</v>
      </c>
      <c r="AF81" s="161">
        <v>120</v>
      </c>
      <c r="AG81" s="161">
        <v>98</v>
      </c>
      <c r="AH81" s="161">
        <v>2644</v>
      </c>
      <c r="AI81" s="161">
        <v>4786</v>
      </c>
      <c r="AJ81" s="161">
        <v>13467</v>
      </c>
      <c r="AK81" s="161">
        <v>179</v>
      </c>
      <c r="AL81" s="161">
        <v>21363</v>
      </c>
    </row>
    <row r="82" spans="1:38" ht="15.75" thickBot="1">
      <c r="A82" s="147" t="s">
        <v>8</v>
      </c>
      <c r="B82" s="148"/>
      <c r="C82" s="149"/>
      <c r="D82" s="148"/>
      <c r="E82" s="148"/>
      <c r="F82" s="148"/>
      <c r="G82" s="148"/>
      <c r="H82" s="148"/>
      <c r="I82" s="148"/>
      <c r="J82" s="148"/>
      <c r="K82" s="150">
        <f t="shared" si="5"/>
        <v>0</v>
      </c>
      <c r="L82" s="2"/>
    </row>
    <row r="83" spans="1:38" ht="15.75" thickBot="1">
      <c r="A83" s="147" t="s">
        <v>9</v>
      </c>
      <c r="B83" s="148"/>
      <c r="C83" s="149"/>
      <c r="D83" s="148"/>
      <c r="E83" s="148"/>
      <c r="F83" s="148"/>
      <c r="G83" s="148"/>
      <c r="H83" s="148"/>
      <c r="I83" s="148"/>
      <c r="J83" s="148"/>
      <c r="K83" s="150">
        <f t="shared" si="5"/>
        <v>0</v>
      </c>
      <c r="L83" s="2"/>
    </row>
    <row r="84" spans="1:38" ht="15.75" thickBot="1">
      <c r="A84" s="147" t="s">
        <v>46</v>
      </c>
      <c r="B84" s="148"/>
      <c r="C84" s="149"/>
      <c r="D84" s="148"/>
      <c r="E84" s="148"/>
      <c r="F84" s="148"/>
      <c r="G84" s="148"/>
      <c r="H84" s="148"/>
      <c r="I84" s="148"/>
      <c r="J84" s="148"/>
      <c r="K84" s="150">
        <f t="shared" si="5"/>
        <v>0</v>
      </c>
      <c r="L84" s="2"/>
    </row>
    <row r="85" spans="1:38" ht="15.75" thickBot="1">
      <c r="A85" s="147" t="s">
        <v>10</v>
      </c>
      <c r="B85" s="148"/>
      <c r="C85" s="149"/>
      <c r="D85" s="148"/>
      <c r="E85" s="148"/>
      <c r="F85" s="148"/>
      <c r="G85" s="148"/>
      <c r="H85" s="148"/>
      <c r="I85" s="148"/>
      <c r="J85" s="148"/>
      <c r="K85" s="150">
        <f t="shared" si="5"/>
        <v>0</v>
      </c>
      <c r="L85" s="2"/>
    </row>
    <row r="86" spans="1:38" ht="15.75" thickBot="1">
      <c r="A86" s="147" t="s">
        <v>11</v>
      </c>
      <c r="B86" s="148"/>
      <c r="C86" s="149"/>
      <c r="D86" s="148"/>
      <c r="E86" s="148"/>
      <c r="F86" s="148">
        <v>50</v>
      </c>
      <c r="G86" s="148">
        <v>1800</v>
      </c>
      <c r="H86" s="152">
        <v>3500</v>
      </c>
      <c r="I86" s="152">
        <v>11500</v>
      </c>
      <c r="J86" s="148">
        <v>100</v>
      </c>
      <c r="K86" s="150">
        <f t="shared" si="5"/>
        <v>16950</v>
      </c>
      <c r="L86" s="2"/>
    </row>
    <row r="87" spans="1:38" ht="15.75" thickBot="1">
      <c r="A87" s="147" t="s">
        <v>12</v>
      </c>
      <c r="B87" s="148"/>
      <c r="C87" s="149"/>
      <c r="D87" s="148">
        <v>3</v>
      </c>
      <c r="E87" s="148">
        <v>3</v>
      </c>
      <c r="F87" s="148"/>
      <c r="G87" s="148"/>
      <c r="H87" s="148">
        <v>3</v>
      </c>
      <c r="I87" s="148">
        <v>200</v>
      </c>
      <c r="J87" s="148"/>
      <c r="K87" s="150">
        <f t="shared" si="5"/>
        <v>209</v>
      </c>
      <c r="L87" s="2"/>
    </row>
    <row r="88" spans="1:38" ht="15.75" thickBot="1">
      <c r="A88" s="147" t="s">
        <v>33</v>
      </c>
      <c r="B88" s="148"/>
      <c r="C88" s="149"/>
      <c r="D88" s="148"/>
      <c r="E88" s="148"/>
      <c r="F88" s="148"/>
      <c r="G88" s="148"/>
      <c r="H88" s="148">
        <v>5</v>
      </c>
      <c r="I88" s="148">
        <v>3</v>
      </c>
      <c r="J88" s="148"/>
      <c r="K88" s="150">
        <f t="shared" si="5"/>
        <v>8</v>
      </c>
      <c r="L88" s="2"/>
    </row>
    <row r="89" spans="1:38" ht="15.75" thickBot="1">
      <c r="A89" s="147" t="s">
        <v>203</v>
      </c>
      <c r="B89" s="148"/>
      <c r="C89" s="149"/>
      <c r="D89" s="148"/>
      <c r="E89" s="148"/>
      <c r="F89" s="148"/>
      <c r="G89" s="148"/>
      <c r="H89" s="148"/>
      <c r="I89" s="148"/>
      <c r="J89" s="148"/>
      <c r="K89" s="150">
        <f t="shared" si="5"/>
        <v>0</v>
      </c>
      <c r="L89" s="2"/>
    </row>
    <row r="90" spans="1:38" ht="15.75" thickBot="1">
      <c r="A90" s="147" t="s">
        <v>48</v>
      </c>
      <c r="B90" s="148"/>
      <c r="C90" s="149"/>
      <c r="D90" s="148"/>
      <c r="E90" s="148"/>
      <c r="F90" s="148"/>
      <c r="G90" s="148"/>
      <c r="H90" s="148"/>
      <c r="I90" s="148"/>
      <c r="J90" s="148"/>
      <c r="K90" s="150">
        <f t="shared" si="5"/>
        <v>0</v>
      </c>
      <c r="L90" s="2"/>
    </row>
    <row r="91" spans="1:38" ht="15.75" thickBot="1">
      <c r="A91" s="147" t="s">
        <v>13</v>
      </c>
      <c r="B91" s="148"/>
      <c r="C91" s="149"/>
      <c r="D91" s="148"/>
      <c r="E91" s="148"/>
      <c r="F91" s="148"/>
      <c r="G91" s="148"/>
      <c r="H91" s="148"/>
      <c r="I91" s="148">
        <v>7</v>
      </c>
      <c r="J91" s="148"/>
      <c r="K91" s="150">
        <f t="shared" si="5"/>
        <v>7</v>
      </c>
      <c r="L91" s="2"/>
    </row>
    <row r="92" spans="1:38" ht="15.75" thickBot="1">
      <c r="A92" s="147" t="s">
        <v>14</v>
      </c>
      <c r="B92" s="148"/>
      <c r="C92" s="149">
        <v>4</v>
      </c>
      <c r="D92" s="148">
        <v>19</v>
      </c>
      <c r="E92" s="148">
        <v>75</v>
      </c>
      <c r="F92" s="148">
        <v>5</v>
      </c>
      <c r="G92" s="148">
        <v>700</v>
      </c>
      <c r="H92" s="152">
        <v>1000</v>
      </c>
      <c r="I92" s="152">
        <v>1500</v>
      </c>
      <c r="J92" s="148">
        <v>35</v>
      </c>
      <c r="K92" s="150">
        <f t="shared" si="5"/>
        <v>3338</v>
      </c>
      <c r="L92" s="2"/>
    </row>
    <row r="93" spans="1:38" ht="15.75" thickBot="1">
      <c r="A93" s="147" t="s">
        <v>42</v>
      </c>
      <c r="B93" s="148"/>
      <c r="C93" s="149"/>
      <c r="D93" s="148"/>
      <c r="E93" s="148"/>
      <c r="F93" s="148"/>
      <c r="G93" s="148"/>
      <c r="H93" s="148"/>
      <c r="I93" s="148"/>
      <c r="J93" s="148"/>
      <c r="K93" s="150">
        <f t="shared" si="5"/>
        <v>0</v>
      </c>
      <c r="L93" s="2"/>
    </row>
    <row r="94" spans="1:38" ht="15.75" thickBot="1">
      <c r="A94" s="147" t="s">
        <v>54</v>
      </c>
      <c r="B94" s="148"/>
      <c r="C94" s="149"/>
      <c r="D94" s="148"/>
      <c r="E94" s="148"/>
      <c r="F94" s="148"/>
      <c r="G94" s="148"/>
      <c r="H94" s="148"/>
      <c r="I94" s="148">
        <v>1</v>
      </c>
      <c r="J94" s="148"/>
      <c r="K94" s="150">
        <f t="shared" si="5"/>
        <v>1</v>
      </c>
      <c r="L94" s="2"/>
    </row>
    <row r="95" spans="1:38" ht="15.75" thickBot="1">
      <c r="A95" s="147" t="s">
        <v>55</v>
      </c>
      <c r="B95" s="148"/>
      <c r="C95" s="149"/>
      <c r="D95" s="148"/>
      <c r="E95" s="148"/>
      <c r="F95" s="148"/>
      <c r="G95" s="148"/>
      <c r="H95" s="148"/>
      <c r="I95" s="148"/>
      <c r="J95" s="148"/>
      <c r="K95" s="150">
        <f t="shared" si="5"/>
        <v>0</v>
      </c>
      <c r="L95" s="2"/>
    </row>
    <row r="96" spans="1:38" ht="15.75" thickBot="1">
      <c r="A96" s="147" t="s">
        <v>15</v>
      </c>
      <c r="B96" s="148"/>
      <c r="C96" s="149"/>
      <c r="D96" s="148">
        <v>1</v>
      </c>
      <c r="E96" s="148">
        <v>8</v>
      </c>
      <c r="F96" s="148">
        <v>33</v>
      </c>
      <c r="G96" s="148">
        <v>100</v>
      </c>
      <c r="H96" s="148">
        <v>250</v>
      </c>
      <c r="I96" s="148">
        <v>200</v>
      </c>
      <c r="J96" s="148">
        <v>28</v>
      </c>
      <c r="K96" s="150">
        <f t="shared" si="5"/>
        <v>620</v>
      </c>
    </row>
    <row r="97" spans="1:11" ht="15" customHeight="1" thickBot="1">
      <c r="A97" s="147" t="s">
        <v>56</v>
      </c>
      <c r="B97" s="148"/>
      <c r="C97" s="149"/>
      <c r="D97" s="148"/>
      <c r="E97" s="148"/>
      <c r="F97" s="148"/>
      <c r="G97" s="148">
        <v>25</v>
      </c>
      <c r="H97" s="148">
        <v>6</v>
      </c>
      <c r="I97" s="148">
        <v>4</v>
      </c>
      <c r="J97" s="148">
        <v>7</v>
      </c>
      <c r="K97" s="150">
        <f t="shared" si="5"/>
        <v>42</v>
      </c>
    </row>
    <row r="98" spans="1:11" ht="15" customHeight="1" thickBot="1">
      <c r="A98" s="147" t="s">
        <v>49</v>
      </c>
      <c r="B98" s="148"/>
      <c r="C98" s="149">
        <v>3</v>
      </c>
      <c r="D98" s="148"/>
      <c r="E98" s="148"/>
      <c r="F98" s="148"/>
      <c r="G98" s="148"/>
      <c r="H98" s="148"/>
      <c r="I98" s="148"/>
      <c r="J98" s="148"/>
      <c r="K98" s="150">
        <f t="shared" si="5"/>
        <v>3</v>
      </c>
    </row>
    <row r="99" spans="1:11" ht="15.75" customHeight="1" thickBot="1">
      <c r="A99" s="147" t="s">
        <v>16</v>
      </c>
      <c r="B99" s="148"/>
      <c r="C99" s="149"/>
      <c r="D99" s="148"/>
      <c r="E99" s="148"/>
      <c r="F99" s="148"/>
      <c r="G99" s="148"/>
      <c r="H99" s="148"/>
      <c r="I99" s="148">
        <v>3</v>
      </c>
      <c r="J99" s="148"/>
      <c r="K99" s="150">
        <f t="shared" si="5"/>
        <v>3</v>
      </c>
    </row>
    <row r="100" spans="1:11" ht="15" customHeight="1" thickBot="1">
      <c r="A100" s="147" t="s">
        <v>17</v>
      </c>
      <c r="B100" s="148"/>
      <c r="C100" s="149"/>
      <c r="D100" s="148"/>
      <c r="E100" s="148"/>
      <c r="F100" s="148"/>
      <c r="G100" s="148"/>
      <c r="H100" s="148"/>
      <c r="I100" s="148"/>
      <c r="J100" s="148"/>
      <c r="K100" s="150">
        <f t="shared" si="5"/>
        <v>0</v>
      </c>
    </row>
    <row r="101" spans="1:11" ht="15" customHeight="1" thickBot="1">
      <c r="A101" s="153" t="s">
        <v>187</v>
      </c>
      <c r="B101" s="150">
        <f>SUM(B68:B100)</f>
        <v>0</v>
      </c>
      <c r="C101" s="150">
        <f t="shared" ref="C101:I101" si="6">SUM(C68:C100)</f>
        <v>31</v>
      </c>
      <c r="D101" s="150">
        <f t="shared" si="6"/>
        <v>38</v>
      </c>
      <c r="E101" s="150">
        <f t="shared" si="6"/>
        <v>120</v>
      </c>
      <c r="F101" s="150">
        <f t="shared" si="6"/>
        <v>98</v>
      </c>
      <c r="G101" s="150">
        <f t="shared" si="6"/>
        <v>2644</v>
      </c>
      <c r="H101" s="150">
        <f t="shared" si="6"/>
        <v>4786</v>
      </c>
      <c r="I101" s="150">
        <f t="shared" si="6"/>
        <v>13467</v>
      </c>
      <c r="J101" s="150">
        <f>SUM(J68:J100)</f>
        <v>179</v>
      </c>
      <c r="K101" s="150">
        <f>SUM(K68:K100)</f>
        <v>21363</v>
      </c>
    </row>
    <row r="102" spans="1:11" ht="15" customHeight="1">
      <c r="A102" s="2"/>
      <c r="B102" s="83"/>
      <c r="C102" s="83"/>
      <c r="D102" s="2"/>
      <c r="E102" s="2"/>
      <c r="F102" s="2"/>
      <c r="G102" s="2"/>
      <c r="H102" s="2"/>
      <c r="I102" s="2"/>
      <c r="J102" s="2"/>
      <c r="K102" s="2"/>
    </row>
    <row r="103" spans="1:11" ht="15" customHeight="1">
      <c r="A103" s="154" t="s">
        <v>204</v>
      </c>
      <c r="B103" s="83"/>
      <c r="C103" s="83"/>
      <c r="D103" s="2"/>
      <c r="E103" s="2"/>
      <c r="F103" s="2"/>
      <c r="G103" s="2"/>
      <c r="H103" s="2"/>
      <c r="I103" s="2"/>
      <c r="J103" s="2"/>
      <c r="K103" s="2"/>
    </row>
    <row r="104" spans="1:11" ht="15" customHeight="1">
      <c r="A104" s="2"/>
      <c r="B104" s="83"/>
      <c r="C104" s="83"/>
      <c r="D104" s="2"/>
      <c r="E104" s="2"/>
      <c r="F104" s="2"/>
      <c r="G104" s="2"/>
      <c r="H104" s="2"/>
      <c r="I104" s="2"/>
      <c r="J104" s="2"/>
      <c r="K104" s="2"/>
    </row>
    <row r="105" spans="1:11" ht="15" customHeight="1">
      <c r="A105" s="1" t="s">
        <v>205</v>
      </c>
      <c r="B105" s="83"/>
      <c r="C105" s="83"/>
      <c r="D105" s="2"/>
      <c r="E105" s="2"/>
      <c r="F105" s="2"/>
      <c r="G105" s="2"/>
      <c r="H105" s="2"/>
      <c r="I105" s="2"/>
      <c r="J105" s="2"/>
      <c r="K105" s="2"/>
    </row>
    <row r="106" spans="1:11" ht="15" customHeight="1">
      <c r="A106" s="156" t="s">
        <v>206</v>
      </c>
      <c r="B106" s="83"/>
      <c r="C106" s="83"/>
      <c r="D106" s="2"/>
      <c r="E106" s="2"/>
      <c r="F106" s="2"/>
      <c r="G106" s="2"/>
      <c r="H106" s="2"/>
      <c r="I106" s="2"/>
      <c r="J106" s="2"/>
      <c r="K106" s="2"/>
    </row>
    <row r="107" spans="1:11" ht="15" customHeight="1">
      <c r="A107" t="s">
        <v>207</v>
      </c>
      <c r="B107" s="83"/>
      <c r="C107" s="83"/>
      <c r="D107" s="2"/>
      <c r="E107" s="2"/>
      <c r="F107" s="2"/>
      <c r="G107" s="2"/>
      <c r="H107" s="2"/>
      <c r="I107" s="2"/>
      <c r="J107" s="2"/>
      <c r="K107" s="2"/>
    </row>
    <row r="108" spans="1:11" ht="15" customHeight="1">
      <c r="A108" t="s">
        <v>208</v>
      </c>
      <c r="B108" s="83"/>
      <c r="C108" s="83"/>
      <c r="D108" s="2"/>
      <c r="E108" s="2"/>
      <c r="F108" s="2"/>
      <c r="G108" s="2"/>
      <c r="H108" s="2"/>
      <c r="I108" s="2"/>
      <c r="J108" s="2"/>
      <c r="K108" s="2"/>
    </row>
    <row r="109" spans="1:11" ht="15" customHeight="1">
      <c r="A109" t="s">
        <v>209</v>
      </c>
      <c r="B109" s="83"/>
      <c r="C109" s="83"/>
      <c r="D109" s="2"/>
      <c r="E109" s="2"/>
      <c r="F109" s="2"/>
      <c r="G109" s="2"/>
      <c r="H109" s="2"/>
      <c r="I109" s="2"/>
      <c r="J109" s="2"/>
      <c r="K109" s="2"/>
    </row>
    <row r="110" spans="1:11" ht="15" customHeight="1"/>
    <row r="111" spans="1:11" ht="15" customHeight="1"/>
    <row r="112" spans="1:1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ortState ref="AB62:AL80">
    <sortCondition descending="1" ref="AL62:AL80"/>
  </sortState>
  <mergeCells count="11">
    <mergeCell ref="F64:F65"/>
    <mergeCell ref="A64:A65"/>
    <mergeCell ref="B64:B65"/>
    <mergeCell ref="C64:C65"/>
    <mergeCell ref="D64:D65"/>
    <mergeCell ref="E64:E65"/>
    <mergeCell ref="G64:G65"/>
    <mergeCell ref="H64:H65"/>
    <mergeCell ref="I64:I65"/>
    <mergeCell ref="J64:J65"/>
    <mergeCell ref="K64:K65"/>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dimension ref="A3:DC310"/>
  <sheetViews>
    <sheetView topLeftCell="A29" zoomScaleNormal="100" workbookViewId="0">
      <selection activeCell="DA53" sqref="DA53"/>
    </sheetView>
  </sheetViews>
  <sheetFormatPr defaultRowHeight="15"/>
  <cols>
    <col min="1" max="1" width="27.7109375" customWidth="1"/>
    <col min="2" max="2" width="7.7109375" style="2" customWidth="1"/>
    <col min="3" max="36" width="7.7109375" customWidth="1"/>
    <col min="37" max="37" width="27.7109375" customWidth="1"/>
    <col min="38" max="76" width="7.7109375" customWidth="1"/>
    <col min="77" max="77" width="9.5703125" bestFit="1" customWidth="1"/>
    <col min="78" max="80" width="9.7109375" bestFit="1" customWidth="1"/>
    <col min="81" max="81" width="30.7109375" customWidth="1"/>
    <col min="82" max="82" width="10.28515625" bestFit="1" customWidth="1"/>
    <col min="83" max="83" width="10" bestFit="1" customWidth="1"/>
    <col min="84" max="84" width="10.140625" bestFit="1" customWidth="1"/>
    <col min="85" max="85" width="10.28515625" bestFit="1" customWidth="1"/>
    <col min="86" max="89" width="10.140625" bestFit="1" customWidth="1"/>
    <col min="90" max="90" width="11.28515625" bestFit="1" customWidth="1"/>
    <col min="91" max="93" width="11.7109375" bestFit="1" customWidth="1"/>
    <col min="94" max="95" width="12.7109375" bestFit="1" customWidth="1"/>
    <col min="96" max="97" width="11.7109375" bestFit="1" customWidth="1"/>
    <col min="98" max="98" width="9.85546875" bestFit="1" customWidth="1"/>
    <col min="99" max="101" width="11.7109375" bestFit="1" customWidth="1"/>
    <col min="102" max="102" width="10.140625" bestFit="1" customWidth="1"/>
    <col min="103" max="103" width="11.140625" bestFit="1" customWidth="1"/>
    <col min="104" max="104" width="10.140625" bestFit="1" customWidth="1"/>
    <col min="105" max="105" width="12.7109375" bestFit="1" customWidth="1"/>
    <col min="106" max="106" width="10.5703125" bestFit="1" customWidth="1"/>
    <col min="107" max="109" width="9.5703125" bestFit="1" customWidth="1"/>
    <col min="110" max="112" width="9.28515625" bestFit="1" customWidth="1"/>
  </cols>
  <sheetData>
    <row r="3" spans="1:107">
      <c r="A3" s="1" t="s">
        <v>164</v>
      </c>
      <c r="B3" s="1"/>
    </row>
    <row r="4" spans="1:107">
      <c r="A4" s="2"/>
      <c r="C4" s="2"/>
      <c r="D4" s="2"/>
      <c r="E4" s="2"/>
      <c r="F4" s="2"/>
      <c r="G4" s="2"/>
      <c r="H4" s="2"/>
      <c r="I4" s="2"/>
      <c r="J4" s="2"/>
      <c r="K4" s="2"/>
      <c r="L4" s="2"/>
      <c r="M4" s="2"/>
      <c r="N4" s="2"/>
      <c r="O4" s="2"/>
      <c r="P4" s="2"/>
      <c r="Q4" s="2"/>
      <c r="R4" s="2"/>
      <c r="S4" s="2"/>
      <c r="T4" s="2"/>
      <c r="U4" s="2"/>
      <c r="V4" s="2"/>
      <c r="W4" s="2"/>
      <c r="X4" s="2"/>
      <c r="Y4" s="2"/>
    </row>
    <row r="5" spans="1:107">
      <c r="A5" s="2" t="s">
        <v>184</v>
      </c>
      <c r="C5" s="2"/>
      <c r="D5" s="2"/>
      <c r="E5" s="2"/>
      <c r="F5" s="2"/>
      <c r="G5" s="2"/>
      <c r="H5" s="2"/>
      <c r="I5" s="2"/>
      <c r="J5" s="2"/>
      <c r="K5" s="2"/>
      <c r="L5" s="2"/>
      <c r="M5" s="2"/>
      <c r="N5" s="2"/>
      <c r="O5" s="2"/>
      <c r="P5" s="2"/>
      <c r="Q5" s="2"/>
      <c r="R5" s="2"/>
      <c r="S5" s="2"/>
      <c r="T5" s="2"/>
      <c r="U5" s="2"/>
      <c r="V5" s="2"/>
      <c r="W5" s="2"/>
      <c r="X5" s="2"/>
      <c r="Y5" s="2"/>
    </row>
    <row r="6" spans="1:107">
      <c r="A6" s="2" t="s">
        <v>240</v>
      </c>
      <c r="N6" s="2"/>
      <c r="O6" s="2"/>
      <c r="P6" s="2"/>
      <c r="Q6" s="2"/>
      <c r="R6" s="2"/>
      <c r="S6" s="2"/>
      <c r="T6" s="2"/>
      <c r="U6" s="2"/>
      <c r="V6" s="2"/>
      <c r="W6" s="2"/>
      <c r="X6" s="2"/>
      <c r="Y6" s="2"/>
      <c r="BD6" s="2"/>
      <c r="BI6" s="2"/>
    </row>
    <row r="7" spans="1:107">
      <c r="A7" s="2"/>
      <c r="C7" s="2"/>
      <c r="D7" s="2"/>
      <c r="E7" s="2"/>
      <c r="F7" s="2"/>
      <c r="G7" s="2"/>
      <c r="H7" s="2"/>
      <c r="I7" s="2"/>
      <c r="J7" s="2"/>
      <c r="K7" s="2"/>
      <c r="L7" s="2"/>
      <c r="M7" s="2"/>
      <c r="N7" s="2"/>
      <c r="O7" s="2"/>
      <c r="P7" s="2"/>
      <c r="Q7" s="2"/>
      <c r="R7" s="2"/>
      <c r="S7" s="2"/>
      <c r="T7" s="2"/>
      <c r="U7" s="2"/>
      <c r="V7" s="2"/>
      <c r="W7" s="2"/>
      <c r="X7" s="2"/>
      <c r="Y7" s="2"/>
    </row>
    <row r="8" spans="1:107">
      <c r="A8" s="2"/>
      <c r="C8" s="2"/>
      <c r="D8" s="2"/>
      <c r="E8" s="2"/>
      <c r="F8" s="2"/>
      <c r="G8" s="2"/>
      <c r="H8" s="2"/>
      <c r="I8" s="2"/>
      <c r="J8" s="2"/>
      <c r="K8" s="2"/>
      <c r="L8" s="2"/>
      <c r="M8" s="2"/>
      <c r="N8" s="2"/>
      <c r="O8" s="2"/>
      <c r="P8" s="2"/>
      <c r="Q8" s="2"/>
      <c r="R8" s="2"/>
      <c r="S8" s="2"/>
      <c r="T8" s="2"/>
      <c r="U8" s="2"/>
      <c r="V8" s="2"/>
      <c r="W8" s="2"/>
      <c r="X8" s="2"/>
      <c r="Y8" s="2"/>
      <c r="CC8" s="1" t="s">
        <v>248</v>
      </c>
    </row>
    <row r="9" spans="1:107">
      <c r="A9" s="1" t="s">
        <v>154</v>
      </c>
      <c r="C9" s="2"/>
      <c r="D9" s="2"/>
      <c r="E9" s="2"/>
      <c r="F9" s="2"/>
      <c r="G9" s="2"/>
      <c r="H9" s="2"/>
      <c r="I9" s="2"/>
      <c r="J9" s="2"/>
      <c r="K9" s="2"/>
      <c r="L9" s="2"/>
      <c r="M9" s="2"/>
      <c r="N9" s="2"/>
      <c r="O9" s="2"/>
      <c r="P9" s="2"/>
      <c r="Q9" s="2"/>
      <c r="R9" s="2"/>
      <c r="S9" s="2"/>
      <c r="T9" s="2"/>
      <c r="U9" s="2"/>
      <c r="V9" s="2"/>
      <c r="W9" s="2"/>
      <c r="X9" s="2"/>
      <c r="Y9" s="2"/>
      <c r="BE9" s="2"/>
      <c r="BF9" s="2"/>
    </row>
    <row r="10" spans="1:107">
      <c r="A10" s="1" t="s">
        <v>244</v>
      </c>
      <c r="B10" s="1"/>
      <c r="C10" s="2"/>
      <c r="D10" s="2"/>
      <c r="E10" s="2"/>
      <c r="F10" s="2"/>
      <c r="G10" s="2"/>
      <c r="H10" s="2"/>
      <c r="I10" s="2"/>
      <c r="J10" s="2"/>
      <c r="K10" s="2"/>
      <c r="L10" s="2"/>
      <c r="M10" s="2"/>
      <c r="N10" s="2"/>
      <c r="O10" s="2"/>
      <c r="P10" s="2"/>
      <c r="Q10" s="2"/>
      <c r="R10" s="2"/>
      <c r="S10" s="2"/>
      <c r="T10" s="2"/>
      <c r="U10" s="2"/>
      <c r="V10" s="2"/>
      <c r="W10" s="2"/>
      <c r="X10" s="2"/>
      <c r="CC10" t="s">
        <v>154</v>
      </c>
    </row>
    <row r="11" spans="1:107">
      <c r="A11" s="2" t="s">
        <v>247</v>
      </c>
      <c r="B11" s="1"/>
      <c r="C11" s="2"/>
      <c r="D11" s="2"/>
      <c r="E11" s="2"/>
      <c r="F11" s="2"/>
      <c r="G11" s="2"/>
      <c r="H11" s="2"/>
      <c r="I11" s="2"/>
      <c r="J11" s="2"/>
      <c r="K11" s="2"/>
      <c r="L11" s="2"/>
      <c r="M11" s="2"/>
      <c r="N11" s="2"/>
      <c r="O11" s="2"/>
      <c r="P11" s="2"/>
      <c r="Q11" s="2"/>
      <c r="R11" s="2"/>
      <c r="S11" s="2"/>
      <c r="T11" s="2"/>
      <c r="U11" s="2"/>
      <c r="V11" s="2"/>
      <c r="W11" s="2"/>
      <c r="X11" s="2"/>
      <c r="CC11" t="s">
        <v>244</v>
      </c>
    </row>
    <row r="12" spans="1:107">
      <c r="C12" s="2"/>
      <c r="D12" s="2"/>
      <c r="E12" s="2"/>
      <c r="F12" s="2"/>
      <c r="G12" s="2"/>
      <c r="H12" s="2"/>
      <c r="I12" s="2"/>
      <c r="J12" s="2"/>
      <c r="K12" s="2"/>
      <c r="L12" s="2"/>
      <c r="M12" s="2"/>
      <c r="N12" s="2"/>
      <c r="O12" s="2"/>
      <c r="P12" s="2"/>
      <c r="Q12" s="2"/>
      <c r="R12" s="2"/>
      <c r="S12" s="2"/>
      <c r="T12" s="2"/>
      <c r="U12" s="2"/>
      <c r="V12" s="2"/>
      <c r="W12" s="2"/>
      <c r="X12" s="2"/>
      <c r="Y12" s="2"/>
      <c r="Z12" s="2"/>
      <c r="AK12" s="1" t="s">
        <v>242</v>
      </c>
      <c r="CC12" t="s">
        <v>247</v>
      </c>
    </row>
    <row r="13" spans="1:107">
      <c r="A13" s="2"/>
      <c r="B13" s="35" t="s">
        <v>20</v>
      </c>
      <c r="C13" s="83"/>
      <c r="D13" s="83"/>
      <c r="E13" s="35"/>
      <c r="F13" s="83"/>
      <c r="G13" s="83"/>
      <c r="H13" s="35"/>
      <c r="I13" s="83"/>
      <c r="J13" s="83"/>
      <c r="K13" s="83"/>
      <c r="L13" s="83"/>
      <c r="M13" s="83"/>
      <c r="N13" s="83"/>
      <c r="O13" s="83"/>
      <c r="P13" s="83"/>
      <c r="Q13" s="83"/>
      <c r="R13" s="83"/>
      <c r="S13" s="83"/>
      <c r="T13" s="83" t="s">
        <v>21</v>
      </c>
      <c r="U13" s="83"/>
      <c r="V13" s="83"/>
      <c r="W13" s="83"/>
      <c r="X13" s="83"/>
      <c r="Y13" s="83"/>
      <c r="Z13" s="83"/>
      <c r="AA13" s="83"/>
      <c r="AB13" s="83"/>
      <c r="AC13" s="83"/>
      <c r="AD13" s="83"/>
      <c r="AE13" s="83"/>
      <c r="AF13" s="83"/>
      <c r="AG13" s="83"/>
      <c r="AH13" s="83"/>
      <c r="AI13" s="83"/>
      <c r="AJ13" s="83"/>
    </row>
    <row r="14" spans="1:107">
      <c r="A14" s="6" t="s">
        <v>19</v>
      </c>
      <c r="B14" s="195">
        <v>23</v>
      </c>
      <c r="C14" s="16">
        <v>24</v>
      </c>
      <c r="D14" s="16">
        <v>25</v>
      </c>
      <c r="E14" s="16">
        <v>26</v>
      </c>
      <c r="F14" s="16">
        <v>27</v>
      </c>
      <c r="G14" s="195">
        <v>28</v>
      </c>
      <c r="H14" s="16">
        <v>29</v>
      </c>
      <c r="I14" s="16">
        <v>30</v>
      </c>
      <c r="J14" s="16">
        <v>1</v>
      </c>
      <c r="K14" s="16">
        <v>2</v>
      </c>
      <c r="L14" s="195">
        <v>3</v>
      </c>
      <c r="M14" s="16">
        <v>4</v>
      </c>
      <c r="N14" s="16">
        <v>5</v>
      </c>
      <c r="O14" s="16">
        <v>6</v>
      </c>
      <c r="P14" s="142">
        <v>7</v>
      </c>
      <c r="Q14" s="196">
        <v>8</v>
      </c>
      <c r="R14" s="142">
        <v>9</v>
      </c>
      <c r="S14" s="142">
        <v>10</v>
      </c>
      <c r="T14" s="142">
        <v>11</v>
      </c>
      <c r="U14" s="142">
        <v>12</v>
      </c>
      <c r="V14" s="196">
        <v>13</v>
      </c>
      <c r="W14" s="142">
        <v>14</v>
      </c>
      <c r="X14" s="142">
        <v>15</v>
      </c>
      <c r="Y14" s="142">
        <v>16</v>
      </c>
      <c r="Z14" s="142">
        <v>17</v>
      </c>
      <c r="AA14" s="196">
        <v>18</v>
      </c>
      <c r="AB14" s="142">
        <v>19</v>
      </c>
      <c r="AC14" s="142">
        <v>20</v>
      </c>
      <c r="AD14" s="142">
        <v>21</v>
      </c>
      <c r="AE14" s="142">
        <v>22</v>
      </c>
      <c r="AF14" s="196">
        <v>23</v>
      </c>
      <c r="AG14" s="110" t="s">
        <v>24</v>
      </c>
      <c r="AK14" s="6" t="s">
        <v>19</v>
      </c>
      <c r="AL14" s="186">
        <v>41381</v>
      </c>
      <c r="AM14" s="187">
        <v>41382</v>
      </c>
      <c r="AN14" s="187">
        <v>41383</v>
      </c>
      <c r="AO14" s="187">
        <v>41384</v>
      </c>
      <c r="AP14" s="187">
        <v>41385</v>
      </c>
      <c r="AQ14" s="187">
        <v>41386</v>
      </c>
      <c r="AR14" s="187">
        <v>41387</v>
      </c>
      <c r="AS14" s="187">
        <v>41388</v>
      </c>
      <c r="AT14" s="187">
        <v>41389</v>
      </c>
      <c r="AU14" s="187">
        <v>41390</v>
      </c>
      <c r="AV14" s="187">
        <v>41391</v>
      </c>
      <c r="AW14" s="187">
        <v>41392</v>
      </c>
      <c r="AX14" s="187">
        <v>41393</v>
      </c>
      <c r="AY14" s="187">
        <v>41394</v>
      </c>
      <c r="AZ14" s="187">
        <v>41395</v>
      </c>
      <c r="BA14" s="187">
        <v>41396</v>
      </c>
      <c r="BB14" s="187">
        <v>41397</v>
      </c>
      <c r="BC14" s="187">
        <v>41398</v>
      </c>
      <c r="BD14" s="187">
        <v>41399</v>
      </c>
      <c r="BE14" s="187">
        <v>41400</v>
      </c>
      <c r="BF14" s="187">
        <v>41401</v>
      </c>
      <c r="BG14" s="187">
        <v>41402</v>
      </c>
      <c r="BH14" s="187">
        <v>41403</v>
      </c>
      <c r="BI14" s="187">
        <v>41404</v>
      </c>
      <c r="BJ14" s="187">
        <v>41405</v>
      </c>
      <c r="BK14" s="187">
        <v>41406</v>
      </c>
      <c r="BL14" s="187">
        <v>41407</v>
      </c>
      <c r="BM14" s="187">
        <v>41408</v>
      </c>
      <c r="BN14" s="187">
        <v>41409</v>
      </c>
      <c r="BO14" s="187">
        <v>41410</v>
      </c>
      <c r="BP14" s="187">
        <v>41411</v>
      </c>
      <c r="BQ14" s="187">
        <v>41412</v>
      </c>
      <c r="BR14" s="187">
        <v>41413</v>
      </c>
      <c r="BS14" s="187">
        <v>41414</v>
      </c>
      <c r="BT14" s="187">
        <v>41415</v>
      </c>
      <c r="BU14" s="187">
        <v>41416</v>
      </c>
      <c r="BV14" s="187">
        <v>41417</v>
      </c>
      <c r="BW14" s="187">
        <v>41418</v>
      </c>
      <c r="BX14" s="121" t="s">
        <v>187</v>
      </c>
      <c r="CC14" s="108"/>
      <c r="CD14" s="1" t="s">
        <v>21</v>
      </c>
      <c r="CE14" s="1"/>
      <c r="CF14" s="1"/>
      <c r="CG14" s="1"/>
      <c r="CH14" s="1"/>
      <c r="CI14" s="1"/>
      <c r="CJ14" s="1"/>
      <c r="CK14" s="1"/>
      <c r="CL14" s="1"/>
      <c r="CM14" s="1"/>
      <c r="CN14" s="1"/>
      <c r="CO14" s="1"/>
      <c r="CP14" s="1"/>
      <c r="CQ14" s="1"/>
      <c r="CR14" s="1"/>
      <c r="CS14" s="1"/>
      <c r="CT14" s="1"/>
      <c r="CU14" s="1"/>
      <c r="CV14" s="1"/>
      <c r="CW14" s="1"/>
      <c r="CX14" s="1"/>
      <c r="CY14" s="1"/>
      <c r="CZ14" s="1"/>
      <c r="DA14" s="1"/>
    </row>
    <row r="15" spans="1:107">
      <c r="A15" s="3" t="s">
        <v>1</v>
      </c>
      <c r="B15" s="188">
        <f t="shared" ref="B15:F24" si="0">SUM(B61)+B104+B147+B190</f>
        <v>0</v>
      </c>
      <c r="C15" s="97">
        <f t="shared" si="0"/>
        <v>0</v>
      </c>
      <c r="D15" s="97">
        <f t="shared" si="0"/>
        <v>0</v>
      </c>
      <c r="E15" s="97">
        <f t="shared" si="0"/>
        <v>0</v>
      </c>
      <c r="F15" s="97">
        <f t="shared" si="0"/>
        <v>0</v>
      </c>
      <c r="G15" s="188">
        <v>0</v>
      </c>
      <c r="H15" s="97">
        <f t="shared" ref="H15:K34" si="1">SUM(H61)+H104+H147+H190</f>
        <v>0</v>
      </c>
      <c r="I15" s="97">
        <f t="shared" si="1"/>
        <v>0</v>
      </c>
      <c r="J15" s="97">
        <f t="shared" si="1"/>
        <v>0</v>
      </c>
      <c r="K15" s="97">
        <f t="shared" si="1"/>
        <v>1</v>
      </c>
      <c r="L15" s="188">
        <v>0</v>
      </c>
      <c r="M15" s="97">
        <f t="shared" ref="M15:P34" si="2">SUM(M61)+M104+M147+M190</f>
        <v>0</v>
      </c>
      <c r="N15" s="97">
        <f t="shared" si="2"/>
        <v>0</v>
      </c>
      <c r="O15" s="97">
        <f t="shared" si="2"/>
        <v>9</v>
      </c>
      <c r="P15" s="97">
        <f t="shared" si="2"/>
        <v>0</v>
      </c>
      <c r="Q15" s="188">
        <v>14</v>
      </c>
      <c r="R15" s="97">
        <f t="shared" ref="R15:U34" si="3">SUM(R61)+R104+R147+R190</f>
        <v>0</v>
      </c>
      <c r="S15" s="97">
        <f t="shared" si="3"/>
        <v>3</v>
      </c>
      <c r="T15" s="97">
        <f t="shared" si="3"/>
        <v>1</v>
      </c>
      <c r="U15" s="97">
        <f t="shared" si="3"/>
        <v>0</v>
      </c>
      <c r="V15" s="188">
        <v>36</v>
      </c>
      <c r="W15" s="97">
        <f t="shared" ref="W15:Z34" si="4">SUM(W61)+W104+W147+W190</f>
        <v>0</v>
      </c>
      <c r="X15" s="97">
        <f t="shared" si="4"/>
        <v>0</v>
      </c>
      <c r="Y15" s="97">
        <f t="shared" si="4"/>
        <v>0</v>
      </c>
      <c r="Z15" s="97">
        <f t="shared" si="4"/>
        <v>0</v>
      </c>
      <c r="AA15" s="188">
        <v>14</v>
      </c>
      <c r="AB15" s="97">
        <f t="shared" ref="AB15:AE34" si="5">SUM(AB61)+AB104+AB147+AB190</f>
        <v>10</v>
      </c>
      <c r="AC15" s="97">
        <f t="shared" si="5"/>
        <v>0</v>
      </c>
      <c r="AD15" s="97">
        <f t="shared" si="5"/>
        <v>0</v>
      </c>
      <c r="AE15" s="97">
        <f t="shared" si="5"/>
        <v>0</v>
      </c>
      <c r="AF15" s="188">
        <v>28</v>
      </c>
      <c r="AG15" s="20">
        <f t="shared" ref="AG15:AG50" si="6">SUM(B15:AF15)</f>
        <v>116</v>
      </c>
      <c r="AK15" s="181" t="s">
        <v>1</v>
      </c>
      <c r="AL15" s="97"/>
      <c r="AM15" s="97"/>
      <c r="AN15" s="97"/>
      <c r="AO15" s="97"/>
      <c r="AP15" s="97"/>
      <c r="AQ15" s="97"/>
      <c r="AR15" s="97"/>
      <c r="AS15" s="97"/>
      <c r="AT15" s="97"/>
      <c r="AU15" s="97"/>
      <c r="AV15" s="97"/>
      <c r="AW15" s="97"/>
      <c r="AX15" s="97"/>
      <c r="AY15" s="97"/>
      <c r="AZ15" s="97"/>
      <c r="BA15" s="97"/>
      <c r="BB15" s="97"/>
      <c r="BC15" s="97" t="s">
        <v>167</v>
      </c>
      <c r="BD15" s="97">
        <v>1</v>
      </c>
      <c r="BE15" s="97" t="s">
        <v>167</v>
      </c>
      <c r="BF15" s="97" t="s">
        <v>167</v>
      </c>
      <c r="BG15" s="97" t="s">
        <v>167</v>
      </c>
      <c r="BH15" s="97" t="s">
        <v>167</v>
      </c>
      <c r="BI15" s="97">
        <v>3</v>
      </c>
      <c r="BJ15" s="97">
        <v>6</v>
      </c>
      <c r="BK15" s="97">
        <v>2</v>
      </c>
      <c r="BL15" s="97" t="s">
        <v>167</v>
      </c>
      <c r="BM15" s="97" t="s">
        <v>167</v>
      </c>
      <c r="BN15" s="97" t="s">
        <v>167</v>
      </c>
      <c r="BO15" s="97" t="s">
        <v>167</v>
      </c>
      <c r="BP15" s="97" t="s">
        <v>167</v>
      </c>
      <c r="BQ15" s="97" t="s">
        <v>167</v>
      </c>
      <c r="BR15" s="97">
        <v>2</v>
      </c>
      <c r="BS15" s="97" t="s">
        <v>167</v>
      </c>
      <c r="BT15" s="97">
        <v>9</v>
      </c>
      <c r="BU15" s="97">
        <v>5</v>
      </c>
      <c r="BV15" s="97">
        <v>5</v>
      </c>
      <c r="BW15" s="97" t="s">
        <v>167</v>
      </c>
      <c r="BX15" s="97">
        <v>33</v>
      </c>
      <c r="CC15" s="140" t="s">
        <v>19</v>
      </c>
      <c r="CD15" s="180">
        <v>1</v>
      </c>
      <c r="CE15" s="180">
        <v>2</v>
      </c>
      <c r="CF15" s="194">
        <v>3</v>
      </c>
      <c r="CG15" s="180">
        <v>4</v>
      </c>
      <c r="CH15" s="180">
        <v>5</v>
      </c>
      <c r="CI15" s="180">
        <v>6</v>
      </c>
      <c r="CJ15" s="180">
        <v>7</v>
      </c>
      <c r="CK15" s="194">
        <v>8</v>
      </c>
      <c r="CL15" s="180">
        <v>9</v>
      </c>
      <c r="CM15" s="180">
        <v>10</v>
      </c>
      <c r="CN15" s="180">
        <v>11</v>
      </c>
      <c r="CO15" s="180">
        <v>12</v>
      </c>
      <c r="CP15" s="194">
        <v>13</v>
      </c>
      <c r="CQ15" s="180">
        <v>14</v>
      </c>
      <c r="CR15" s="180">
        <v>15</v>
      </c>
      <c r="CS15" s="180">
        <v>16</v>
      </c>
      <c r="CT15" s="180">
        <v>17</v>
      </c>
      <c r="CU15" s="194">
        <v>18</v>
      </c>
      <c r="CV15" s="180">
        <v>19</v>
      </c>
      <c r="CW15" s="180">
        <v>20</v>
      </c>
      <c r="CX15" s="180">
        <v>21</v>
      </c>
      <c r="CY15" s="180">
        <v>22</v>
      </c>
      <c r="CZ15" s="194">
        <v>23</v>
      </c>
      <c r="DA15" s="121" t="s">
        <v>24</v>
      </c>
    </row>
    <row r="16" spans="1:107">
      <c r="A16" s="19" t="s">
        <v>51</v>
      </c>
      <c r="B16" s="188">
        <f t="shared" si="0"/>
        <v>0</v>
      </c>
      <c r="C16" s="97">
        <f t="shared" si="0"/>
        <v>0</v>
      </c>
      <c r="D16" s="97">
        <f t="shared" si="0"/>
        <v>0</v>
      </c>
      <c r="E16" s="97">
        <f t="shared" si="0"/>
        <v>0</v>
      </c>
      <c r="F16" s="97">
        <f t="shared" si="0"/>
        <v>0</v>
      </c>
      <c r="G16" s="188">
        <v>0</v>
      </c>
      <c r="H16" s="97">
        <f t="shared" si="1"/>
        <v>0</v>
      </c>
      <c r="I16" s="97">
        <f t="shared" si="1"/>
        <v>0</v>
      </c>
      <c r="J16" s="97">
        <f t="shared" si="1"/>
        <v>0</v>
      </c>
      <c r="K16" s="97">
        <f t="shared" si="1"/>
        <v>0</v>
      </c>
      <c r="L16" s="188">
        <v>0</v>
      </c>
      <c r="M16" s="97">
        <f t="shared" si="2"/>
        <v>0</v>
      </c>
      <c r="N16" s="97">
        <f t="shared" si="2"/>
        <v>0</v>
      </c>
      <c r="O16" s="97">
        <f t="shared" si="2"/>
        <v>0</v>
      </c>
      <c r="P16" s="97">
        <f t="shared" si="2"/>
        <v>0</v>
      </c>
      <c r="Q16" s="188">
        <v>0</v>
      </c>
      <c r="R16" s="97">
        <f t="shared" si="3"/>
        <v>0</v>
      </c>
      <c r="S16" s="97">
        <f t="shared" si="3"/>
        <v>0</v>
      </c>
      <c r="T16" s="97">
        <f t="shared" si="3"/>
        <v>0</v>
      </c>
      <c r="U16" s="97">
        <f t="shared" si="3"/>
        <v>0</v>
      </c>
      <c r="V16" s="188">
        <v>0</v>
      </c>
      <c r="W16" s="97">
        <f t="shared" si="4"/>
        <v>0</v>
      </c>
      <c r="X16" s="97">
        <f t="shared" si="4"/>
        <v>0</v>
      </c>
      <c r="Y16" s="97">
        <f t="shared" si="4"/>
        <v>0</v>
      </c>
      <c r="Z16" s="97">
        <f t="shared" si="4"/>
        <v>0</v>
      </c>
      <c r="AA16" s="188">
        <v>0</v>
      </c>
      <c r="AB16" s="97">
        <f t="shared" si="5"/>
        <v>0</v>
      </c>
      <c r="AC16" s="97">
        <f t="shared" si="5"/>
        <v>0</v>
      </c>
      <c r="AD16" s="97">
        <f t="shared" si="5"/>
        <v>0</v>
      </c>
      <c r="AE16" s="97">
        <f t="shared" si="5"/>
        <v>0</v>
      </c>
      <c r="AF16" s="188">
        <v>0</v>
      </c>
      <c r="AG16" s="20">
        <f t="shared" si="6"/>
        <v>0</v>
      </c>
      <c r="AK16" s="108" t="s">
        <v>51</v>
      </c>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v>0</v>
      </c>
      <c r="CC16" s="108" t="s">
        <v>1</v>
      </c>
      <c r="CD16" s="97">
        <v>0</v>
      </c>
      <c r="CE16" s="97">
        <v>1</v>
      </c>
      <c r="CF16" s="188">
        <v>0</v>
      </c>
      <c r="CG16" s="97">
        <v>0</v>
      </c>
      <c r="CH16" s="97">
        <v>0</v>
      </c>
      <c r="CI16" s="97">
        <v>9</v>
      </c>
      <c r="CJ16" s="97">
        <v>0</v>
      </c>
      <c r="CK16" s="188">
        <v>14</v>
      </c>
      <c r="CL16" s="97">
        <v>0</v>
      </c>
      <c r="CM16" s="97">
        <v>3</v>
      </c>
      <c r="CN16" s="97">
        <v>1</v>
      </c>
      <c r="CO16" s="97">
        <v>0</v>
      </c>
      <c r="CP16" s="188">
        <v>36</v>
      </c>
      <c r="CQ16" s="97">
        <v>0</v>
      </c>
      <c r="CR16" s="97">
        <v>0</v>
      </c>
      <c r="CS16" s="97">
        <v>0</v>
      </c>
      <c r="CT16" s="97">
        <v>0</v>
      </c>
      <c r="CU16" s="188">
        <v>14</v>
      </c>
      <c r="CV16" s="97">
        <v>10</v>
      </c>
      <c r="CW16" s="97">
        <v>0</v>
      </c>
      <c r="CX16" s="97">
        <v>0</v>
      </c>
      <c r="CY16" s="97">
        <v>0</v>
      </c>
      <c r="CZ16" s="188">
        <v>28</v>
      </c>
      <c r="DA16" s="97">
        <f>SUM(CD16:CZ16)</f>
        <v>116</v>
      </c>
      <c r="DB16" s="97"/>
      <c r="DC16" s="97"/>
    </row>
    <row r="17" spans="1:107">
      <c r="A17" s="19" t="s">
        <v>47</v>
      </c>
      <c r="B17" s="188">
        <f t="shared" si="0"/>
        <v>0</v>
      </c>
      <c r="C17" s="97">
        <f t="shared" si="0"/>
        <v>0</v>
      </c>
      <c r="D17" s="97">
        <f t="shared" si="0"/>
        <v>0</v>
      </c>
      <c r="E17" s="97">
        <f t="shared" si="0"/>
        <v>0</v>
      </c>
      <c r="F17" s="97">
        <f t="shared" si="0"/>
        <v>0</v>
      </c>
      <c r="G17" s="188">
        <v>0</v>
      </c>
      <c r="H17" s="97">
        <f t="shared" si="1"/>
        <v>0</v>
      </c>
      <c r="I17" s="97">
        <f t="shared" si="1"/>
        <v>0</v>
      </c>
      <c r="J17" s="97">
        <f t="shared" si="1"/>
        <v>0</v>
      </c>
      <c r="K17" s="97">
        <f t="shared" si="1"/>
        <v>1</v>
      </c>
      <c r="L17" s="188">
        <v>0</v>
      </c>
      <c r="M17" s="97">
        <f t="shared" si="2"/>
        <v>0</v>
      </c>
      <c r="N17" s="97">
        <f t="shared" si="2"/>
        <v>0</v>
      </c>
      <c r="O17" s="97">
        <f t="shared" si="2"/>
        <v>0</v>
      </c>
      <c r="P17" s="97">
        <f t="shared" si="2"/>
        <v>0</v>
      </c>
      <c r="Q17" s="188">
        <v>0</v>
      </c>
      <c r="R17" s="97">
        <f t="shared" si="3"/>
        <v>0</v>
      </c>
      <c r="S17" s="97">
        <f t="shared" si="3"/>
        <v>0</v>
      </c>
      <c r="T17" s="97">
        <f t="shared" si="3"/>
        <v>0</v>
      </c>
      <c r="U17" s="97">
        <f t="shared" si="3"/>
        <v>0</v>
      </c>
      <c r="V17" s="188">
        <v>0</v>
      </c>
      <c r="W17" s="97">
        <f t="shared" si="4"/>
        <v>0</v>
      </c>
      <c r="X17" s="97">
        <f t="shared" si="4"/>
        <v>0</v>
      </c>
      <c r="Y17" s="97">
        <f t="shared" si="4"/>
        <v>0</v>
      </c>
      <c r="Z17" s="97">
        <f t="shared" si="4"/>
        <v>0</v>
      </c>
      <c r="AA17" s="188">
        <v>10</v>
      </c>
      <c r="AB17" s="97">
        <f t="shared" si="5"/>
        <v>0</v>
      </c>
      <c r="AC17" s="97">
        <f t="shared" si="5"/>
        <v>0</v>
      </c>
      <c r="AD17" s="97">
        <f t="shared" si="5"/>
        <v>0</v>
      </c>
      <c r="AE17" s="97">
        <f t="shared" si="5"/>
        <v>8</v>
      </c>
      <c r="AF17" s="188">
        <v>0</v>
      </c>
      <c r="AG17" s="20">
        <f t="shared" si="6"/>
        <v>19</v>
      </c>
      <c r="AK17" s="108" t="s">
        <v>47</v>
      </c>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t="s">
        <v>167</v>
      </c>
      <c r="BR17" s="97" t="s">
        <v>167</v>
      </c>
      <c r="BS17" s="97" t="s">
        <v>167</v>
      </c>
      <c r="BT17" s="97" t="s">
        <v>167</v>
      </c>
      <c r="BU17" s="97">
        <v>8</v>
      </c>
      <c r="BV17" s="97" t="s">
        <v>167</v>
      </c>
      <c r="BW17" s="97" t="s">
        <v>167</v>
      </c>
      <c r="BX17" s="97">
        <v>8</v>
      </c>
      <c r="CC17" s="108" t="s">
        <v>51</v>
      </c>
      <c r="CD17" s="97">
        <v>0</v>
      </c>
      <c r="CE17" s="97">
        <v>0</v>
      </c>
      <c r="CF17" s="188">
        <v>0</v>
      </c>
      <c r="CG17" s="97">
        <v>0</v>
      </c>
      <c r="CH17" s="97">
        <v>0</v>
      </c>
      <c r="CI17" s="97">
        <v>0</v>
      </c>
      <c r="CJ17" s="97">
        <v>0</v>
      </c>
      <c r="CK17" s="188">
        <v>0</v>
      </c>
      <c r="CL17" s="97">
        <v>0</v>
      </c>
      <c r="CM17" s="97">
        <v>0</v>
      </c>
      <c r="CN17" s="97">
        <v>0</v>
      </c>
      <c r="CO17" s="97">
        <v>0</v>
      </c>
      <c r="CP17" s="188">
        <v>0</v>
      </c>
      <c r="CQ17" s="97">
        <v>0</v>
      </c>
      <c r="CR17" s="97">
        <v>0</v>
      </c>
      <c r="CS17" s="97">
        <v>0</v>
      </c>
      <c r="CT17" s="97">
        <v>0</v>
      </c>
      <c r="CU17" s="188">
        <v>0</v>
      </c>
      <c r="CV17" s="97">
        <v>0</v>
      </c>
      <c r="CW17" s="97">
        <v>0</v>
      </c>
      <c r="CX17" s="97">
        <v>0</v>
      </c>
      <c r="CY17" s="97">
        <v>0</v>
      </c>
      <c r="CZ17" s="188">
        <v>0</v>
      </c>
      <c r="DA17" s="97">
        <f t="shared" ref="DA17:DA51" si="7">SUM(CD17:CZ17)</f>
        <v>0</v>
      </c>
      <c r="DB17" s="97"/>
      <c r="DC17" s="97"/>
    </row>
    <row r="18" spans="1:107">
      <c r="A18" s="19" t="s">
        <v>43</v>
      </c>
      <c r="B18" s="188">
        <f t="shared" si="0"/>
        <v>3</v>
      </c>
      <c r="C18" s="97">
        <f t="shared" si="0"/>
        <v>0</v>
      </c>
      <c r="D18" s="97">
        <f t="shared" si="0"/>
        <v>0</v>
      </c>
      <c r="E18" s="97">
        <f t="shared" si="0"/>
        <v>0</v>
      </c>
      <c r="F18" s="97">
        <f t="shared" si="0"/>
        <v>0</v>
      </c>
      <c r="G18" s="188">
        <v>2</v>
      </c>
      <c r="H18" s="97">
        <f t="shared" si="1"/>
        <v>0</v>
      </c>
      <c r="I18" s="97">
        <f t="shared" si="1"/>
        <v>0</v>
      </c>
      <c r="J18" s="97">
        <f t="shared" si="1"/>
        <v>0</v>
      </c>
      <c r="K18" s="97">
        <f t="shared" si="1"/>
        <v>13</v>
      </c>
      <c r="L18" s="188">
        <v>14</v>
      </c>
      <c r="M18" s="97">
        <f t="shared" si="2"/>
        <v>0</v>
      </c>
      <c r="N18" s="97">
        <f t="shared" si="2"/>
        <v>19</v>
      </c>
      <c r="O18" s="97">
        <f t="shared" si="2"/>
        <v>23</v>
      </c>
      <c r="P18" s="97">
        <f t="shared" si="2"/>
        <v>19</v>
      </c>
      <c r="Q18" s="188">
        <v>38</v>
      </c>
      <c r="R18" s="97">
        <f t="shared" si="3"/>
        <v>6</v>
      </c>
      <c r="S18" s="97">
        <f t="shared" si="3"/>
        <v>1</v>
      </c>
      <c r="T18" s="97">
        <f t="shared" si="3"/>
        <v>0</v>
      </c>
      <c r="U18" s="97">
        <f t="shared" si="3"/>
        <v>0</v>
      </c>
      <c r="V18" s="188">
        <v>25</v>
      </c>
      <c r="W18" s="97">
        <f t="shared" si="4"/>
        <v>0</v>
      </c>
      <c r="X18" s="97">
        <f t="shared" si="4"/>
        <v>0</v>
      </c>
      <c r="Y18" s="97">
        <f t="shared" si="4"/>
        <v>0</v>
      </c>
      <c r="Z18" s="97">
        <f t="shared" si="4"/>
        <v>0</v>
      </c>
      <c r="AA18" s="188">
        <v>14</v>
      </c>
      <c r="AB18" s="97">
        <f t="shared" si="5"/>
        <v>0</v>
      </c>
      <c r="AC18" s="97">
        <f t="shared" si="5"/>
        <v>0</v>
      </c>
      <c r="AD18" s="97">
        <f t="shared" si="5"/>
        <v>0</v>
      </c>
      <c r="AE18" s="97">
        <f t="shared" si="5"/>
        <v>0</v>
      </c>
      <c r="AF18" s="188">
        <v>0</v>
      </c>
      <c r="AG18" s="20">
        <f t="shared" si="6"/>
        <v>177</v>
      </c>
      <c r="AK18" s="108" t="s">
        <v>43</v>
      </c>
      <c r="AL18" s="97"/>
      <c r="AM18" s="97"/>
      <c r="AN18" s="97"/>
      <c r="AO18" s="97" t="s">
        <v>167</v>
      </c>
      <c r="AP18" s="97" t="s">
        <v>167</v>
      </c>
      <c r="AQ18" s="97" t="s">
        <v>167</v>
      </c>
      <c r="AR18" s="97">
        <v>3</v>
      </c>
      <c r="AS18" s="97" t="s">
        <v>167</v>
      </c>
      <c r="AT18" s="97" t="s">
        <v>167</v>
      </c>
      <c r="AU18" s="97" t="s">
        <v>167</v>
      </c>
      <c r="AV18" s="97"/>
      <c r="AW18" s="97"/>
      <c r="AX18" s="97"/>
      <c r="AY18" s="97"/>
      <c r="AZ18" s="97"/>
      <c r="BA18" s="97"/>
      <c r="BB18" s="97"/>
      <c r="BC18" s="97" t="s">
        <v>167</v>
      </c>
      <c r="BD18" s="97">
        <v>8</v>
      </c>
      <c r="BE18" s="97" t="s">
        <v>167</v>
      </c>
      <c r="BF18" s="97" t="s">
        <v>167</v>
      </c>
      <c r="BG18" s="97" t="s">
        <v>167</v>
      </c>
      <c r="BH18" s="97">
        <v>6</v>
      </c>
      <c r="BI18" s="97">
        <v>1</v>
      </c>
      <c r="BJ18" s="97">
        <v>14</v>
      </c>
      <c r="BK18" s="97">
        <v>3</v>
      </c>
      <c r="BL18" s="97" t="s">
        <v>167</v>
      </c>
      <c r="BM18" s="97" t="s">
        <v>167</v>
      </c>
      <c r="BN18" s="97" t="s">
        <v>167</v>
      </c>
      <c r="BO18" s="97" t="s">
        <v>167</v>
      </c>
      <c r="BP18" s="97">
        <v>10</v>
      </c>
      <c r="BQ18" s="97"/>
      <c r="BR18" s="97"/>
      <c r="BS18" s="97"/>
      <c r="BT18" s="97"/>
      <c r="BU18" s="97"/>
      <c r="BV18" s="97"/>
      <c r="BW18" s="97"/>
      <c r="BX18" s="97">
        <v>45</v>
      </c>
      <c r="CC18" s="108" t="s">
        <v>47</v>
      </c>
      <c r="CD18" s="97">
        <v>0</v>
      </c>
      <c r="CE18" s="97">
        <v>1</v>
      </c>
      <c r="CF18" s="188">
        <v>0</v>
      </c>
      <c r="CG18" s="97">
        <v>0</v>
      </c>
      <c r="CH18" s="97">
        <v>0</v>
      </c>
      <c r="CI18" s="97">
        <v>0</v>
      </c>
      <c r="CJ18" s="97">
        <v>0</v>
      </c>
      <c r="CK18" s="188">
        <v>0</v>
      </c>
      <c r="CL18" s="97">
        <v>0</v>
      </c>
      <c r="CM18" s="97">
        <v>0</v>
      </c>
      <c r="CN18" s="97">
        <v>0</v>
      </c>
      <c r="CO18" s="97">
        <v>0</v>
      </c>
      <c r="CP18" s="188">
        <v>0</v>
      </c>
      <c r="CQ18" s="97">
        <v>0</v>
      </c>
      <c r="CR18" s="97">
        <v>0</v>
      </c>
      <c r="CS18" s="97">
        <v>0</v>
      </c>
      <c r="CT18" s="97">
        <v>0</v>
      </c>
      <c r="CU18" s="188">
        <v>10</v>
      </c>
      <c r="CV18" s="97">
        <v>0</v>
      </c>
      <c r="CW18" s="97">
        <v>0</v>
      </c>
      <c r="CX18" s="97">
        <v>0</v>
      </c>
      <c r="CY18" s="97">
        <v>8</v>
      </c>
      <c r="CZ18" s="188">
        <v>0</v>
      </c>
      <c r="DA18" s="97">
        <f t="shared" si="7"/>
        <v>19</v>
      </c>
      <c r="DB18" s="97"/>
      <c r="DC18" s="97"/>
    </row>
    <row r="19" spans="1:107">
      <c r="A19" s="3" t="s">
        <v>2</v>
      </c>
      <c r="B19" s="188">
        <f t="shared" si="0"/>
        <v>16</v>
      </c>
      <c r="C19" s="97">
        <f t="shared" si="0"/>
        <v>12</v>
      </c>
      <c r="D19" s="97">
        <f t="shared" si="0"/>
        <v>0</v>
      </c>
      <c r="E19" s="97">
        <f t="shared" si="0"/>
        <v>0</v>
      </c>
      <c r="F19" s="97">
        <f t="shared" si="0"/>
        <v>0</v>
      </c>
      <c r="G19" s="188">
        <v>21</v>
      </c>
      <c r="H19" s="97">
        <f t="shared" si="1"/>
        <v>0</v>
      </c>
      <c r="I19" s="97">
        <f t="shared" si="1"/>
        <v>0</v>
      </c>
      <c r="J19" s="97">
        <f t="shared" si="1"/>
        <v>15</v>
      </c>
      <c r="K19" s="97">
        <f t="shared" si="1"/>
        <v>34</v>
      </c>
      <c r="L19" s="188">
        <v>52</v>
      </c>
      <c r="M19" s="97">
        <f t="shared" si="2"/>
        <v>0</v>
      </c>
      <c r="N19" s="97">
        <f t="shared" si="2"/>
        <v>70</v>
      </c>
      <c r="O19" s="97">
        <f t="shared" si="2"/>
        <v>54</v>
      </c>
      <c r="P19" s="97">
        <f t="shared" si="2"/>
        <v>50</v>
      </c>
      <c r="Q19" s="188">
        <v>95</v>
      </c>
      <c r="R19" s="97">
        <f t="shared" si="3"/>
        <v>20</v>
      </c>
      <c r="S19" s="97">
        <f t="shared" si="3"/>
        <v>0</v>
      </c>
      <c r="T19" s="97">
        <f t="shared" si="3"/>
        <v>8</v>
      </c>
      <c r="U19" s="97">
        <f t="shared" si="3"/>
        <v>0</v>
      </c>
      <c r="V19" s="188">
        <v>4</v>
      </c>
      <c r="W19" s="97">
        <f t="shared" si="4"/>
        <v>0</v>
      </c>
      <c r="X19" s="97">
        <f t="shared" si="4"/>
        <v>0</v>
      </c>
      <c r="Y19" s="97">
        <f t="shared" si="4"/>
        <v>0</v>
      </c>
      <c r="Z19" s="97">
        <f t="shared" si="4"/>
        <v>0</v>
      </c>
      <c r="AA19" s="188">
        <v>15</v>
      </c>
      <c r="AB19" s="97">
        <f t="shared" si="5"/>
        <v>0</v>
      </c>
      <c r="AC19" s="97">
        <f t="shared" si="5"/>
        <v>0</v>
      </c>
      <c r="AD19" s="97">
        <f t="shared" si="5"/>
        <v>14</v>
      </c>
      <c r="AE19" s="97">
        <f t="shared" si="5"/>
        <v>0</v>
      </c>
      <c r="AF19" s="188">
        <v>18</v>
      </c>
      <c r="AG19" s="20">
        <f t="shared" si="6"/>
        <v>498</v>
      </c>
      <c r="AK19" s="108" t="s">
        <v>2</v>
      </c>
      <c r="AL19" s="97"/>
      <c r="AM19" s="97"/>
      <c r="AN19" s="97"/>
      <c r="AO19" s="97" t="s">
        <v>167</v>
      </c>
      <c r="AP19" s="97" t="s">
        <v>167</v>
      </c>
      <c r="AQ19" s="97" t="s">
        <v>167</v>
      </c>
      <c r="AR19" s="97">
        <v>12</v>
      </c>
      <c r="AS19" s="97" t="s">
        <v>167</v>
      </c>
      <c r="AT19" s="97" t="s">
        <v>167</v>
      </c>
      <c r="AU19" s="97">
        <v>9</v>
      </c>
      <c r="AV19" s="97"/>
      <c r="AW19" s="97"/>
      <c r="AX19" s="97"/>
      <c r="AY19" s="97"/>
      <c r="AZ19" s="97"/>
      <c r="BA19" s="97"/>
      <c r="BB19" s="97"/>
      <c r="BC19" s="97" t="s">
        <v>167</v>
      </c>
      <c r="BD19" s="97">
        <v>21</v>
      </c>
      <c r="BE19" s="97" t="s">
        <v>167</v>
      </c>
      <c r="BF19" s="97" t="s">
        <v>167</v>
      </c>
      <c r="BG19" s="97" t="s">
        <v>167</v>
      </c>
      <c r="BH19" s="97">
        <v>12</v>
      </c>
      <c r="BI19" s="97">
        <v>25</v>
      </c>
      <c r="BJ19" s="97">
        <v>6</v>
      </c>
      <c r="BK19" s="97">
        <v>6</v>
      </c>
      <c r="BL19" s="97" t="s">
        <v>167</v>
      </c>
      <c r="BM19" s="97" t="s">
        <v>167</v>
      </c>
      <c r="BN19" s="97" t="s">
        <v>167</v>
      </c>
      <c r="BO19" s="97" t="s">
        <v>167</v>
      </c>
      <c r="BP19" s="97" t="s">
        <v>167</v>
      </c>
      <c r="BQ19" s="97" t="s">
        <v>167</v>
      </c>
      <c r="BR19" s="97" t="s">
        <v>167</v>
      </c>
      <c r="BS19" s="97" t="s">
        <v>167</v>
      </c>
      <c r="BT19" s="97">
        <v>17</v>
      </c>
      <c r="BU19" s="97">
        <v>4</v>
      </c>
      <c r="BV19" s="97" t="s">
        <v>167</v>
      </c>
      <c r="BW19" s="97" t="s">
        <v>167</v>
      </c>
      <c r="BX19" s="97">
        <v>112</v>
      </c>
      <c r="CC19" s="108" t="s">
        <v>43</v>
      </c>
      <c r="CD19" s="97">
        <v>0</v>
      </c>
      <c r="CE19" s="97">
        <v>13</v>
      </c>
      <c r="CF19" s="188">
        <v>14</v>
      </c>
      <c r="CG19" s="97">
        <v>0</v>
      </c>
      <c r="CH19" s="97">
        <v>19</v>
      </c>
      <c r="CI19" s="97">
        <v>23</v>
      </c>
      <c r="CJ19" s="97">
        <v>19</v>
      </c>
      <c r="CK19" s="188">
        <v>38</v>
      </c>
      <c r="CL19" s="97">
        <v>6</v>
      </c>
      <c r="CM19" s="97">
        <v>1</v>
      </c>
      <c r="CN19" s="97">
        <v>0</v>
      </c>
      <c r="CO19" s="97">
        <v>0</v>
      </c>
      <c r="CP19" s="188">
        <v>25</v>
      </c>
      <c r="CQ19" s="97">
        <v>0</v>
      </c>
      <c r="CR19" s="97">
        <v>0</v>
      </c>
      <c r="CS19" s="97">
        <v>0</v>
      </c>
      <c r="CT19" s="97">
        <v>0</v>
      </c>
      <c r="CU19" s="188">
        <v>14</v>
      </c>
      <c r="CV19" s="97">
        <v>0</v>
      </c>
      <c r="CW19" s="97">
        <v>0</v>
      </c>
      <c r="CX19" s="97">
        <v>0</v>
      </c>
      <c r="CY19" s="97">
        <v>0</v>
      </c>
      <c r="CZ19" s="188">
        <v>0</v>
      </c>
      <c r="DA19" s="97">
        <f t="shared" si="7"/>
        <v>172</v>
      </c>
      <c r="DB19" s="97"/>
      <c r="DC19" s="97"/>
    </row>
    <row r="20" spans="1:107">
      <c r="A20" s="19" t="s">
        <v>45</v>
      </c>
      <c r="B20" s="188">
        <f t="shared" si="0"/>
        <v>0</v>
      </c>
      <c r="C20" s="97">
        <f t="shared" si="0"/>
        <v>0</v>
      </c>
      <c r="D20" s="97">
        <f t="shared" si="0"/>
        <v>0</v>
      </c>
      <c r="E20" s="97">
        <f t="shared" si="0"/>
        <v>0</v>
      </c>
      <c r="F20" s="97">
        <f t="shared" si="0"/>
        <v>0</v>
      </c>
      <c r="G20" s="188">
        <v>0</v>
      </c>
      <c r="H20" s="97">
        <f t="shared" si="1"/>
        <v>0</v>
      </c>
      <c r="I20" s="97">
        <f t="shared" si="1"/>
        <v>0</v>
      </c>
      <c r="J20" s="97">
        <f t="shared" si="1"/>
        <v>0</v>
      </c>
      <c r="K20" s="97">
        <f t="shared" si="1"/>
        <v>0</v>
      </c>
      <c r="L20" s="188">
        <v>0</v>
      </c>
      <c r="M20" s="97">
        <f t="shared" si="2"/>
        <v>0</v>
      </c>
      <c r="N20" s="97">
        <f t="shared" si="2"/>
        <v>0</v>
      </c>
      <c r="O20" s="97">
        <f t="shared" si="2"/>
        <v>0</v>
      </c>
      <c r="P20" s="97">
        <f t="shared" si="2"/>
        <v>0</v>
      </c>
      <c r="Q20" s="188">
        <v>0</v>
      </c>
      <c r="R20" s="97">
        <f t="shared" si="3"/>
        <v>0</v>
      </c>
      <c r="S20" s="97">
        <f t="shared" si="3"/>
        <v>0</v>
      </c>
      <c r="T20" s="97">
        <f t="shared" si="3"/>
        <v>0</v>
      </c>
      <c r="U20" s="97">
        <f t="shared" si="3"/>
        <v>0</v>
      </c>
      <c r="V20" s="188">
        <v>2</v>
      </c>
      <c r="W20" s="97">
        <f t="shared" si="4"/>
        <v>0</v>
      </c>
      <c r="X20" s="97">
        <f t="shared" si="4"/>
        <v>0</v>
      </c>
      <c r="Y20" s="97">
        <f t="shared" si="4"/>
        <v>0</v>
      </c>
      <c r="Z20" s="97">
        <f t="shared" si="4"/>
        <v>0</v>
      </c>
      <c r="AA20" s="188">
        <v>0</v>
      </c>
      <c r="AB20" s="97">
        <f t="shared" si="5"/>
        <v>0</v>
      </c>
      <c r="AC20" s="97">
        <f t="shared" si="5"/>
        <v>0</v>
      </c>
      <c r="AD20" s="97">
        <f t="shared" si="5"/>
        <v>0</v>
      </c>
      <c r="AE20" s="97">
        <f t="shared" si="5"/>
        <v>0</v>
      </c>
      <c r="AF20" s="188">
        <v>0</v>
      </c>
      <c r="AG20" s="20">
        <f t="shared" si="6"/>
        <v>2</v>
      </c>
      <c r="AK20" s="108" t="s">
        <v>45</v>
      </c>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t="s">
        <v>167</v>
      </c>
      <c r="BR20" s="97" t="s">
        <v>167</v>
      </c>
      <c r="BS20" s="97">
        <v>1</v>
      </c>
      <c r="BT20" s="97" t="s">
        <v>167</v>
      </c>
      <c r="BU20" s="97" t="s">
        <v>167</v>
      </c>
      <c r="BV20" s="97" t="s">
        <v>167</v>
      </c>
      <c r="BW20" s="97" t="s">
        <v>167</v>
      </c>
      <c r="BX20" s="97">
        <v>1</v>
      </c>
      <c r="CC20" s="108" t="s">
        <v>2</v>
      </c>
      <c r="CD20" s="97">
        <v>15</v>
      </c>
      <c r="CE20" s="97">
        <v>34</v>
      </c>
      <c r="CF20" s="188">
        <v>52</v>
      </c>
      <c r="CG20" s="97">
        <v>0</v>
      </c>
      <c r="CH20" s="97">
        <v>70</v>
      </c>
      <c r="CI20" s="97">
        <v>54</v>
      </c>
      <c r="CJ20" s="97">
        <v>50</v>
      </c>
      <c r="CK20" s="188">
        <v>95</v>
      </c>
      <c r="CL20" s="97">
        <v>20</v>
      </c>
      <c r="CM20" s="97">
        <v>0</v>
      </c>
      <c r="CN20" s="97">
        <v>8</v>
      </c>
      <c r="CO20" s="97">
        <v>0</v>
      </c>
      <c r="CP20" s="188">
        <v>4</v>
      </c>
      <c r="CQ20" s="97">
        <v>0</v>
      </c>
      <c r="CR20" s="97">
        <v>0</v>
      </c>
      <c r="CS20" s="97">
        <v>0</v>
      </c>
      <c r="CT20" s="97">
        <v>0</v>
      </c>
      <c r="CU20" s="188">
        <v>15</v>
      </c>
      <c r="CV20" s="97">
        <v>0</v>
      </c>
      <c r="CW20" s="97">
        <v>0</v>
      </c>
      <c r="CX20" s="97">
        <v>14</v>
      </c>
      <c r="CY20" s="97">
        <v>0</v>
      </c>
      <c r="CZ20" s="188">
        <v>18</v>
      </c>
      <c r="DA20" s="97">
        <f t="shared" si="7"/>
        <v>449</v>
      </c>
      <c r="DB20" s="97"/>
      <c r="DC20" s="97"/>
    </row>
    <row r="21" spans="1:107">
      <c r="A21" s="3" t="s">
        <v>3</v>
      </c>
      <c r="B21" s="188">
        <f t="shared" si="0"/>
        <v>24</v>
      </c>
      <c r="C21" s="97">
        <f t="shared" si="0"/>
        <v>0</v>
      </c>
      <c r="D21" s="97">
        <f t="shared" si="0"/>
        <v>0</v>
      </c>
      <c r="E21" s="97">
        <f t="shared" si="0"/>
        <v>0</v>
      </c>
      <c r="F21" s="97">
        <f t="shared" si="0"/>
        <v>0</v>
      </c>
      <c r="G21" s="188">
        <v>27</v>
      </c>
      <c r="H21" s="97">
        <f t="shared" si="1"/>
        <v>0</v>
      </c>
      <c r="I21" s="97">
        <f t="shared" si="1"/>
        <v>0</v>
      </c>
      <c r="J21" s="97">
        <f t="shared" si="1"/>
        <v>0</v>
      </c>
      <c r="K21" s="97">
        <f t="shared" si="1"/>
        <v>2</v>
      </c>
      <c r="L21" s="188">
        <v>8</v>
      </c>
      <c r="M21" s="97">
        <f t="shared" si="2"/>
        <v>0</v>
      </c>
      <c r="N21" s="97">
        <f t="shared" si="2"/>
        <v>3</v>
      </c>
      <c r="O21" s="97">
        <f t="shared" si="2"/>
        <v>0</v>
      </c>
      <c r="P21" s="97">
        <f t="shared" si="2"/>
        <v>1</v>
      </c>
      <c r="Q21" s="188">
        <v>8</v>
      </c>
      <c r="R21" s="97">
        <f t="shared" si="3"/>
        <v>0</v>
      </c>
      <c r="S21" s="97">
        <f t="shared" si="3"/>
        <v>0</v>
      </c>
      <c r="T21" s="97">
        <f t="shared" si="3"/>
        <v>1</v>
      </c>
      <c r="U21" s="97">
        <f t="shared" si="3"/>
        <v>0</v>
      </c>
      <c r="V21" s="188">
        <v>2</v>
      </c>
      <c r="W21" s="97">
        <f t="shared" si="4"/>
        <v>0</v>
      </c>
      <c r="X21" s="97">
        <f t="shared" si="4"/>
        <v>0</v>
      </c>
      <c r="Y21" s="97">
        <f t="shared" si="4"/>
        <v>0</v>
      </c>
      <c r="Z21" s="97">
        <f t="shared" si="4"/>
        <v>0</v>
      </c>
      <c r="AA21" s="188">
        <v>3</v>
      </c>
      <c r="AB21" s="97">
        <f t="shared" si="5"/>
        <v>1</v>
      </c>
      <c r="AC21" s="97">
        <f t="shared" si="5"/>
        <v>0</v>
      </c>
      <c r="AD21" s="97">
        <f t="shared" si="5"/>
        <v>0</v>
      </c>
      <c r="AE21" s="97">
        <f t="shared" si="5"/>
        <v>0</v>
      </c>
      <c r="AF21" s="188">
        <v>6</v>
      </c>
      <c r="AG21" s="20">
        <f t="shared" si="6"/>
        <v>86</v>
      </c>
      <c r="AK21" s="108" t="s">
        <v>3</v>
      </c>
      <c r="AL21" s="97"/>
      <c r="AM21" s="97"/>
      <c r="AN21" s="97"/>
      <c r="AO21" s="97" t="s">
        <v>167</v>
      </c>
      <c r="AP21" s="97" t="s">
        <v>167</v>
      </c>
      <c r="AQ21" s="97" t="s">
        <v>167</v>
      </c>
      <c r="AR21" s="97">
        <v>6</v>
      </c>
      <c r="AS21" s="97" t="s">
        <v>167</v>
      </c>
      <c r="AT21" s="97" t="s">
        <v>167</v>
      </c>
      <c r="AU21" s="97" t="s">
        <v>167</v>
      </c>
      <c r="AV21" s="97"/>
      <c r="AW21" s="97"/>
      <c r="AX21" s="97"/>
      <c r="AY21" s="97"/>
      <c r="AZ21" s="97"/>
      <c r="BA21" s="97"/>
      <c r="BB21" s="97"/>
      <c r="BC21" s="97" t="s">
        <v>167</v>
      </c>
      <c r="BD21" s="97">
        <v>1</v>
      </c>
      <c r="BE21" s="97" t="s">
        <v>167</v>
      </c>
      <c r="BF21" s="97" t="s">
        <v>167</v>
      </c>
      <c r="BG21" s="97" t="s">
        <v>167</v>
      </c>
      <c r="BH21" s="97">
        <v>2</v>
      </c>
      <c r="BI21" s="97">
        <v>12</v>
      </c>
      <c r="BJ21" s="97">
        <v>5</v>
      </c>
      <c r="BK21" s="97">
        <v>4</v>
      </c>
      <c r="BL21" s="97" t="s">
        <v>167</v>
      </c>
      <c r="BM21" s="97" t="s">
        <v>167</v>
      </c>
      <c r="BN21" s="97" t="s">
        <v>167</v>
      </c>
      <c r="BO21" s="97" t="s">
        <v>167</v>
      </c>
      <c r="BP21" s="97" t="s">
        <v>241</v>
      </c>
      <c r="BQ21" s="97" t="s">
        <v>167</v>
      </c>
      <c r="BR21" s="97" t="s">
        <v>167</v>
      </c>
      <c r="BS21" s="97" t="s">
        <v>167</v>
      </c>
      <c r="BT21" s="97">
        <v>1</v>
      </c>
      <c r="BU21" s="97" t="s">
        <v>167</v>
      </c>
      <c r="BV21" s="97" t="s">
        <v>167</v>
      </c>
      <c r="BW21" s="97" t="s">
        <v>167</v>
      </c>
      <c r="BX21" s="97">
        <v>31</v>
      </c>
      <c r="CC21" s="108" t="s">
        <v>45</v>
      </c>
      <c r="CD21" s="97">
        <v>0</v>
      </c>
      <c r="CE21" s="97">
        <v>0</v>
      </c>
      <c r="CF21" s="188">
        <v>0</v>
      </c>
      <c r="CG21" s="97">
        <v>0</v>
      </c>
      <c r="CH21" s="97">
        <v>0</v>
      </c>
      <c r="CI21" s="97">
        <v>0</v>
      </c>
      <c r="CJ21" s="97">
        <v>0</v>
      </c>
      <c r="CK21" s="188">
        <v>0</v>
      </c>
      <c r="CL21" s="97">
        <v>0</v>
      </c>
      <c r="CM21" s="97">
        <v>0</v>
      </c>
      <c r="CN21" s="97">
        <v>0</v>
      </c>
      <c r="CO21" s="97">
        <v>0</v>
      </c>
      <c r="CP21" s="188">
        <v>2</v>
      </c>
      <c r="CQ21" s="97">
        <v>0</v>
      </c>
      <c r="CR21" s="97">
        <v>0</v>
      </c>
      <c r="CS21" s="97">
        <v>0</v>
      </c>
      <c r="CT21" s="97">
        <v>0</v>
      </c>
      <c r="CU21" s="188">
        <v>0</v>
      </c>
      <c r="CV21" s="97">
        <v>0</v>
      </c>
      <c r="CW21" s="97">
        <v>0</v>
      </c>
      <c r="CX21" s="97">
        <v>0</v>
      </c>
      <c r="CY21" s="97">
        <v>0</v>
      </c>
      <c r="CZ21" s="188">
        <v>0</v>
      </c>
      <c r="DA21" s="97">
        <f t="shared" si="7"/>
        <v>2</v>
      </c>
      <c r="DB21" s="97"/>
      <c r="DC21" s="97"/>
    </row>
    <row r="22" spans="1:107">
      <c r="A22" s="3" t="s">
        <v>4</v>
      </c>
      <c r="B22" s="188">
        <f t="shared" si="0"/>
        <v>0</v>
      </c>
      <c r="C22" s="97">
        <f t="shared" si="0"/>
        <v>0</v>
      </c>
      <c r="D22" s="97">
        <f t="shared" si="0"/>
        <v>0</v>
      </c>
      <c r="E22" s="97">
        <f t="shared" si="0"/>
        <v>0</v>
      </c>
      <c r="F22" s="97">
        <f t="shared" si="0"/>
        <v>0</v>
      </c>
      <c r="G22" s="188">
        <v>2</v>
      </c>
      <c r="H22" s="97">
        <f t="shared" si="1"/>
        <v>0</v>
      </c>
      <c r="I22" s="97">
        <f t="shared" si="1"/>
        <v>0</v>
      </c>
      <c r="J22" s="97">
        <f t="shared" si="1"/>
        <v>0</v>
      </c>
      <c r="K22" s="97">
        <f t="shared" si="1"/>
        <v>0</v>
      </c>
      <c r="L22" s="188">
        <v>1</v>
      </c>
      <c r="M22" s="97">
        <f t="shared" si="2"/>
        <v>0</v>
      </c>
      <c r="N22" s="97">
        <f t="shared" si="2"/>
        <v>0</v>
      </c>
      <c r="O22" s="97">
        <f t="shared" si="2"/>
        <v>0</v>
      </c>
      <c r="P22" s="97">
        <f t="shared" si="2"/>
        <v>0</v>
      </c>
      <c r="Q22" s="188">
        <v>1</v>
      </c>
      <c r="R22" s="97">
        <f t="shared" si="3"/>
        <v>0</v>
      </c>
      <c r="S22" s="97">
        <f t="shared" si="3"/>
        <v>0</v>
      </c>
      <c r="T22" s="97">
        <f t="shared" si="3"/>
        <v>0</v>
      </c>
      <c r="U22" s="97">
        <f t="shared" si="3"/>
        <v>0</v>
      </c>
      <c r="V22" s="188">
        <v>2</v>
      </c>
      <c r="W22" s="97">
        <f t="shared" si="4"/>
        <v>0</v>
      </c>
      <c r="X22" s="97">
        <f t="shared" si="4"/>
        <v>0</v>
      </c>
      <c r="Y22" s="97">
        <f t="shared" si="4"/>
        <v>0</v>
      </c>
      <c r="Z22" s="97">
        <f t="shared" si="4"/>
        <v>0</v>
      </c>
      <c r="AA22" s="188">
        <v>3</v>
      </c>
      <c r="AB22" s="97">
        <f t="shared" si="5"/>
        <v>0</v>
      </c>
      <c r="AC22" s="97">
        <f t="shared" si="5"/>
        <v>0</v>
      </c>
      <c r="AD22" s="97">
        <f t="shared" si="5"/>
        <v>0</v>
      </c>
      <c r="AE22" s="97">
        <f t="shared" si="5"/>
        <v>0</v>
      </c>
      <c r="AF22" s="188">
        <v>0</v>
      </c>
      <c r="AG22" s="20">
        <f t="shared" si="6"/>
        <v>9</v>
      </c>
      <c r="AK22" s="108" t="s">
        <v>4</v>
      </c>
      <c r="AL22" s="97"/>
      <c r="AM22" s="97"/>
      <c r="AN22" s="97"/>
      <c r="AO22" s="97"/>
      <c r="AP22" s="97"/>
      <c r="AQ22" s="97"/>
      <c r="AR22" s="97"/>
      <c r="AS22" s="97"/>
      <c r="AT22" s="97"/>
      <c r="AU22" s="97"/>
      <c r="AV22" s="97"/>
      <c r="AW22" s="97"/>
      <c r="AX22" s="97"/>
      <c r="AY22" s="97"/>
      <c r="AZ22" s="97"/>
      <c r="BA22" s="97"/>
      <c r="BB22" s="97"/>
      <c r="BC22" s="97" t="s">
        <v>167</v>
      </c>
      <c r="BD22" s="97" t="s">
        <v>167</v>
      </c>
      <c r="BE22" s="97" t="s">
        <v>167</v>
      </c>
      <c r="BF22" s="97" t="s">
        <v>167</v>
      </c>
      <c r="BG22" s="97" t="s">
        <v>167</v>
      </c>
      <c r="BH22" s="97" t="s">
        <v>167</v>
      </c>
      <c r="BI22" s="97">
        <v>1</v>
      </c>
      <c r="BJ22" s="97" t="s">
        <v>167</v>
      </c>
      <c r="BK22" s="97">
        <v>2</v>
      </c>
      <c r="BL22" s="97" t="s">
        <v>167</v>
      </c>
      <c r="BM22" s="97" t="s">
        <v>167</v>
      </c>
      <c r="BN22" s="97" t="s">
        <v>167</v>
      </c>
      <c r="BO22" s="97" t="s">
        <v>167</v>
      </c>
      <c r="BP22" s="97" t="s">
        <v>167</v>
      </c>
      <c r="BQ22" s="97"/>
      <c r="BR22" s="97"/>
      <c r="BS22" s="97"/>
      <c r="BT22" s="97"/>
      <c r="BU22" s="97"/>
      <c r="BV22" s="97"/>
      <c r="BW22" s="97"/>
      <c r="BX22" s="97">
        <v>3</v>
      </c>
      <c r="CC22" s="108" t="s">
        <v>3</v>
      </c>
      <c r="CD22" s="97">
        <v>0</v>
      </c>
      <c r="CE22" s="97">
        <v>2</v>
      </c>
      <c r="CF22" s="188">
        <v>8</v>
      </c>
      <c r="CG22" s="97">
        <v>0</v>
      </c>
      <c r="CH22" s="97">
        <v>3</v>
      </c>
      <c r="CI22" s="97">
        <v>0</v>
      </c>
      <c r="CJ22" s="97">
        <v>1</v>
      </c>
      <c r="CK22" s="188">
        <v>8</v>
      </c>
      <c r="CL22" s="97">
        <v>0</v>
      </c>
      <c r="CM22" s="97">
        <v>0</v>
      </c>
      <c r="CN22" s="97">
        <v>1</v>
      </c>
      <c r="CO22" s="97">
        <v>0</v>
      </c>
      <c r="CP22" s="188">
        <v>2</v>
      </c>
      <c r="CQ22" s="97">
        <v>0</v>
      </c>
      <c r="CR22" s="97">
        <v>0</v>
      </c>
      <c r="CS22" s="97">
        <v>0</v>
      </c>
      <c r="CT22" s="97">
        <v>0</v>
      </c>
      <c r="CU22" s="188">
        <v>3</v>
      </c>
      <c r="CV22" s="97">
        <v>1</v>
      </c>
      <c r="CW22" s="97">
        <v>0</v>
      </c>
      <c r="CX22" s="97">
        <v>0</v>
      </c>
      <c r="CY22" s="97">
        <v>0</v>
      </c>
      <c r="CZ22" s="188">
        <v>6</v>
      </c>
      <c r="DA22" s="97">
        <f t="shared" si="7"/>
        <v>35</v>
      </c>
      <c r="DB22" s="97"/>
      <c r="DC22" s="97"/>
    </row>
    <row r="23" spans="1:107">
      <c r="A23" s="19" t="s">
        <v>50</v>
      </c>
      <c r="B23" s="188">
        <f t="shared" si="0"/>
        <v>0</v>
      </c>
      <c r="C23" s="97">
        <f t="shared" si="0"/>
        <v>0</v>
      </c>
      <c r="D23" s="97">
        <f t="shared" si="0"/>
        <v>0</v>
      </c>
      <c r="E23" s="97">
        <f t="shared" si="0"/>
        <v>0</v>
      </c>
      <c r="F23" s="97">
        <f t="shared" si="0"/>
        <v>0</v>
      </c>
      <c r="G23" s="188">
        <v>2</v>
      </c>
      <c r="H23" s="97">
        <f t="shared" si="1"/>
        <v>0</v>
      </c>
      <c r="I23" s="97">
        <f t="shared" si="1"/>
        <v>0</v>
      </c>
      <c r="J23" s="97">
        <f t="shared" si="1"/>
        <v>0</v>
      </c>
      <c r="K23" s="97">
        <f t="shared" si="1"/>
        <v>0</v>
      </c>
      <c r="L23" s="188">
        <v>0</v>
      </c>
      <c r="M23" s="97">
        <f t="shared" si="2"/>
        <v>0</v>
      </c>
      <c r="N23" s="97">
        <f t="shared" si="2"/>
        <v>0</v>
      </c>
      <c r="O23" s="97">
        <f t="shared" si="2"/>
        <v>0</v>
      </c>
      <c r="P23" s="97">
        <f t="shared" si="2"/>
        <v>0</v>
      </c>
      <c r="Q23" s="188">
        <v>0</v>
      </c>
      <c r="R23" s="97">
        <f t="shared" si="3"/>
        <v>0</v>
      </c>
      <c r="S23" s="97">
        <f t="shared" si="3"/>
        <v>0</v>
      </c>
      <c r="T23" s="97">
        <f t="shared" si="3"/>
        <v>0</v>
      </c>
      <c r="U23" s="97">
        <f t="shared" si="3"/>
        <v>0</v>
      </c>
      <c r="V23" s="188">
        <v>0</v>
      </c>
      <c r="W23" s="97">
        <f t="shared" si="4"/>
        <v>0</v>
      </c>
      <c r="X23" s="97">
        <f t="shared" si="4"/>
        <v>0</v>
      </c>
      <c r="Y23" s="97">
        <f t="shared" si="4"/>
        <v>0</v>
      </c>
      <c r="Z23" s="97">
        <f t="shared" si="4"/>
        <v>0</v>
      </c>
      <c r="AA23" s="188">
        <v>0</v>
      </c>
      <c r="AB23" s="97">
        <f t="shared" si="5"/>
        <v>0</v>
      </c>
      <c r="AC23" s="97">
        <f t="shared" si="5"/>
        <v>0</v>
      </c>
      <c r="AD23" s="97">
        <f t="shared" si="5"/>
        <v>0</v>
      </c>
      <c r="AE23" s="97">
        <f t="shared" si="5"/>
        <v>0</v>
      </c>
      <c r="AF23" s="188">
        <v>0</v>
      </c>
      <c r="AG23" s="20">
        <f t="shared" si="6"/>
        <v>2</v>
      </c>
      <c r="AK23" s="108" t="s">
        <v>50</v>
      </c>
      <c r="AL23" s="97"/>
      <c r="AM23" s="97"/>
      <c r="AN23" s="97"/>
      <c r="AO23" s="97"/>
      <c r="AP23" s="97"/>
      <c r="AQ23" s="97"/>
      <c r="AR23" s="97"/>
      <c r="AS23" s="97"/>
      <c r="AT23" s="97"/>
      <c r="AU23" s="97"/>
      <c r="AV23" s="97"/>
      <c r="AW23" s="97"/>
      <c r="AX23" s="97"/>
      <c r="AY23" s="97"/>
      <c r="AZ23" s="97"/>
      <c r="BA23" s="97"/>
      <c r="BB23" s="97"/>
      <c r="BC23" s="97" t="s">
        <v>167</v>
      </c>
      <c r="BD23" s="97">
        <v>2</v>
      </c>
      <c r="BE23" s="97" t="s">
        <v>167</v>
      </c>
      <c r="BF23" s="97" t="s">
        <v>167</v>
      </c>
      <c r="BG23" s="97" t="s">
        <v>167</v>
      </c>
      <c r="BH23" s="97" t="s">
        <v>167</v>
      </c>
      <c r="BI23" s="97" t="s">
        <v>167</v>
      </c>
      <c r="BJ23" s="97"/>
      <c r="BK23" s="97"/>
      <c r="BL23" s="97"/>
      <c r="BM23" s="97"/>
      <c r="BN23" s="97"/>
      <c r="BO23" s="97"/>
      <c r="BP23" s="97"/>
      <c r="BQ23" s="97"/>
      <c r="BR23" s="97"/>
      <c r="BS23" s="97"/>
      <c r="BT23" s="97"/>
      <c r="BU23" s="97"/>
      <c r="BV23" s="97"/>
      <c r="BW23" s="97"/>
      <c r="BX23" s="97">
        <v>2</v>
      </c>
      <c r="CC23" s="108" t="s">
        <v>4</v>
      </c>
      <c r="CD23" s="97">
        <v>0</v>
      </c>
      <c r="CE23" s="97">
        <v>0</v>
      </c>
      <c r="CF23" s="188">
        <v>1</v>
      </c>
      <c r="CG23" s="97">
        <v>0</v>
      </c>
      <c r="CH23" s="97">
        <v>0</v>
      </c>
      <c r="CI23" s="97">
        <v>0</v>
      </c>
      <c r="CJ23" s="97">
        <v>0</v>
      </c>
      <c r="CK23" s="188">
        <v>1</v>
      </c>
      <c r="CL23" s="97">
        <v>0</v>
      </c>
      <c r="CM23" s="97">
        <v>0</v>
      </c>
      <c r="CN23" s="97">
        <v>0</v>
      </c>
      <c r="CO23" s="97">
        <v>0</v>
      </c>
      <c r="CP23" s="188">
        <v>2</v>
      </c>
      <c r="CQ23" s="97">
        <v>0</v>
      </c>
      <c r="CR23" s="97">
        <v>0</v>
      </c>
      <c r="CS23" s="97">
        <v>0</v>
      </c>
      <c r="CT23" s="97">
        <v>0</v>
      </c>
      <c r="CU23" s="188">
        <v>3</v>
      </c>
      <c r="CV23" s="97">
        <v>0</v>
      </c>
      <c r="CW23" s="97">
        <v>0</v>
      </c>
      <c r="CX23" s="97">
        <v>0</v>
      </c>
      <c r="CY23" s="97">
        <v>0</v>
      </c>
      <c r="CZ23" s="188">
        <v>0</v>
      </c>
      <c r="DA23" s="97">
        <f t="shared" si="7"/>
        <v>7</v>
      </c>
      <c r="DB23" s="97"/>
      <c r="DC23" s="97"/>
    </row>
    <row r="24" spans="1:107">
      <c r="A24" s="3" t="s">
        <v>6</v>
      </c>
      <c r="B24" s="188">
        <f t="shared" si="0"/>
        <v>0</v>
      </c>
      <c r="C24" s="97">
        <f t="shared" si="0"/>
        <v>0</v>
      </c>
      <c r="D24" s="97">
        <f t="shared" si="0"/>
        <v>0</v>
      </c>
      <c r="E24" s="97">
        <f t="shared" si="0"/>
        <v>0</v>
      </c>
      <c r="F24" s="97">
        <f t="shared" si="0"/>
        <v>0</v>
      </c>
      <c r="G24" s="188">
        <v>0</v>
      </c>
      <c r="H24" s="97">
        <f t="shared" si="1"/>
        <v>0</v>
      </c>
      <c r="I24" s="97">
        <f t="shared" si="1"/>
        <v>0</v>
      </c>
      <c r="J24" s="97">
        <f t="shared" si="1"/>
        <v>0</v>
      </c>
      <c r="K24" s="97">
        <f t="shared" si="1"/>
        <v>0</v>
      </c>
      <c r="L24" s="188">
        <v>0</v>
      </c>
      <c r="M24" s="97">
        <f t="shared" si="2"/>
        <v>0</v>
      </c>
      <c r="N24" s="97">
        <f t="shared" si="2"/>
        <v>0</v>
      </c>
      <c r="O24" s="97">
        <f t="shared" si="2"/>
        <v>0</v>
      </c>
      <c r="P24" s="97">
        <f t="shared" si="2"/>
        <v>0</v>
      </c>
      <c r="Q24" s="188">
        <v>0</v>
      </c>
      <c r="R24" s="97">
        <f t="shared" si="3"/>
        <v>0</v>
      </c>
      <c r="S24" s="97">
        <f t="shared" si="3"/>
        <v>0</v>
      </c>
      <c r="T24" s="97">
        <f t="shared" si="3"/>
        <v>0</v>
      </c>
      <c r="U24" s="97">
        <f t="shared" si="3"/>
        <v>0</v>
      </c>
      <c r="V24" s="188">
        <v>0</v>
      </c>
      <c r="W24" s="97">
        <f t="shared" si="4"/>
        <v>0</v>
      </c>
      <c r="X24" s="97">
        <f t="shared" si="4"/>
        <v>0</v>
      </c>
      <c r="Y24" s="97">
        <f t="shared" si="4"/>
        <v>0</v>
      </c>
      <c r="Z24" s="97">
        <f t="shared" si="4"/>
        <v>0</v>
      </c>
      <c r="AA24" s="188">
        <v>0</v>
      </c>
      <c r="AB24" s="97">
        <f t="shared" si="5"/>
        <v>0</v>
      </c>
      <c r="AC24" s="97">
        <f t="shared" si="5"/>
        <v>0</v>
      </c>
      <c r="AD24" s="97">
        <f t="shared" si="5"/>
        <v>0</v>
      </c>
      <c r="AE24" s="97">
        <f t="shared" si="5"/>
        <v>0</v>
      </c>
      <c r="AF24" s="188">
        <v>0</v>
      </c>
      <c r="AG24" s="20">
        <f t="shared" si="6"/>
        <v>0</v>
      </c>
      <c r="AK24" s="108" t="s">
        <v>6</v>
      </c>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v>0</v>
      </c>
      <c r="CC24" s="108" t="s">
        <v>50</v>
      </c>
      <c r="CD24" s="97">
        <v>0</v>
      </c>
      <c r="CE24" s="97">
        <v>0</v>
      </c>
      <c r="CF24" s="188">
        <v>0</v>
      </c>
      <c r="CG24" s="97">
        <v>0</v>
      </c>
      <c r="CH24" s="97">
        <v>0</v>
      </c>
      <c r="CI24" s="97">
        <v>0</v>
      </c>
      <c r="CJ24" s="97">
        <v>0</v>
      </c>
      <c r="CK24" s="188">
        <v>0</v>
      </c>
      <c r="CL24" s="97">
        <v>0</v>
      </c>
      <c r="CM24" s="97">
        <v>0</v>
      </c>
      <c r="CN24" s="97">
        <v>0</v>
      </c>
      <c r="CO24" s="97">
        <v>0</v>
      </c>
      <c r="CP24" s="188">
        <v>0</v>
      </c>
      <c r="CQ24" s="97">
        <v>0</v>
      </c>
      <c r="CR24" s="97">
        <v>0</v>
      </c>
      <c r="CS24" s="97">
        <v>0</v>
      </c>
      <c r="CT24" s="97">
        <v>0</v>
      </c>
      <c r="CU24" s="188">
        <v>0</v>
      </c>
      <c r="CV24" s="97">
        <v>0</v>
      </c>
      <c r="CW24" s="97">
        <v>0</v>
      </c>
      <c r="CX24" s="97">
        <v>0</v>
      </c>
      <c r="CY24" s="97">
        <v>0</v>
      </c>
      <c r="CZ24" s="188">
        <v>0</v>
      </c>
      <c r="DA24" s="97">
        <f t="shared" si="7"/>
        <v>0</v>
      </c>
      <c r="DB24" s="97"/>
      <c r="DC24" s="97"/>
    </row>
    <row r="25" spans="1:107">
      <c r="A25" s="3" t="s">
        <v>7</v>
      </c>
      <c r="B25" s="188">
        <f t="shared" ref="B25:F34" si="8">SUM(B71)+B114+B157+B200</f>
        <v>0</v>
      </c>
      <c r="C25" s="97">
        <f t="shared" si="8"/>
        <v>0</v>
      </c>
      <c r="D25" s="97">
        <f t="shared" si="8"/>
        <v>0</v>
      </c>
      <c r="E25" s="97">
        <f t="shared" si="8"/>
        <v>0</v>
      </c>
      <c r="F25" s="97">
        <f t="shared" si="8"/>
        <v>0</v>
      </c>
      <c r="G25" s="188">
        <v>0</v>
      </c>
      <c r="H25" s="97">
        <f t="shared" si="1"/>
        <v>0</v>
      </c>
      <c r="I25" s="97">
        <f t="shared" si="1"/>
        <v>1</v>
      </c>
      <c r="J25" s="97">
        <f t="shared" si="1"/>
        <v>12</v>
      </c>
      <c r="K25" s="97">
        <f t="shared" si="1"/>
        <v>0</v>
      </c>
      <c r="L25" s="188">
        <v>12</v>
      </c>
      <c r="M25" s="97">
        <f t="shared" si="2"/>
        <v>69</v>
      </c>
      <c r="N25" s="97">
        <f t="shared" si="2"/>
        <v>6</v>
      </c>
      <c r="O25" s="97">
        <f t="shared" si="2"/>
        <v>3</v>
      </c>
      <c r="P25" s="97">
        <f t="shared" si="2"/>
        <v>0</v>
      </c>
      <c r="Q25" s="188">
        <v>3</v>
      </c>
      <c r="R25" s="97">
        <f t="shared" si="3"/>
        <v>0</v>
      </c>
      <c r="S25" s="97">
        <f t="shared" si="3"/>
        <v>0</v>
      </c>
      <c r="T25" s="97">
        <f t="shared" si="3"/>
        <v>0</v>
      </c>
      <c r="U25" s="97">
        <f t="shared" si="3"/>
        <v>0</v>
      </c>
      <c r="V25" s="188">
        <v>11</v>
      </c>
      <c r="W25" s="97">
        <f t="shared" si="4"/>
        <v>0</v>
      </c>
      <c r="X25" s="97">
        <f t="shared" si="4"/>
        <v>0</v>
      </c>
      <c r="Y25" s="97">
        <f t="shared" si="4"/>
        <v>1</v>
      </c>
      <c r="Z25" s="97">
        <f t="shared" si="4"/>
        <v>0</v>
      </c>
      <c r="AA25" s="188">
        <v>12</v>
      </c>
      <c r="AB25" s="97">
        <f t="shared" si="5"/>
        <v>4</v>
      </c>
      <c r="AC25" s="97">
        <f t="shared" si="5"/>
        <v>0</v>
      </c>
      <c r="AD25" s="97">
        <f t="shared" si="5"/>
        <v>7</v>
      </c>
      <c r="AE25" s="97">
        <f t="shared" si="5"/>
        <v>0</v>
      </c>
      <c r="AF25" s="188">
        <v>27</v>
      </c>
      <c r="AG25" s="20">
        <f t="shared" si="6"/>
        <v>168</v>
      </c>
      <c r="AK25" s="108" t="s">
        <v>7</v>
      </c>
      <c r="AL25" s="97"/>
      <c r="AM25" s="97"/>
      <c r="AN25" s="97"/>
      <c r="AO25" s="97"/>
      <c r="AP25" s="97"/>
      <c r="AQ25" s="97"/>
      <c r="AR25" s="97"/>
      <c r="AS25" s="97"/>
      <c r="AT25" s="97"/>
      <c r="AU25" s="97"/>
      <c r="AV25" s="97"/>
      <c r="AW25" s="97"/>
      <c r="AX25" s="97"/>
      <c r="AY25" s="97"/>
      <c r="AZ25" s="97"/>
      <c r="BA25" s="97"/>
      <c r="BB25" s="97"/>
      <c r="BC25" s="97" t="s">
        <v>167</v>
      </c>
      <c r="BD25" s="97">
        <v>1</v>
      </c>
      <c r="BE25" s="97" t="s">
        <v>167</v>
      </c>
      <c r="BF25" s="97" t="s">
        <v>167</v>
      </c>
      <c r="BG25" s="97">
        <v>6</v>
      </c>
      <c r="BH25" s="97">
        <v>6</v>
      </c>
      <c r="BI25" s="97" t="s">
        <v>167</v>
      </c>
      <c r="BJ25" s="97">
        <v>5</v>
      </c>
      <c r="BK25" s="97" t="s">
        <v>167</v>
      </c>
      <c r="BL25" s="97" t="s">
        <v>167</v>
      </c>
      <c r="BM25" s="97" t="s">
        <v>167</v>
      </c>
      <c r="BN25" s="97" t="s">
        <v>167</v>
      </c>
      <c r="BO25" s="97" t="s">
        <v>167</v>
      </c>
      <c r="BP25" s="97">
        <v>3</v>
      </c>
      <c r="BQ25" s="97" t="s">
        <v>167</v>
      </c>
      <c r="BR25" s="97" t="s">
        <v>167</v>
      </c>
      <c r="BS25" s="97">
        <v>14</v>
      </c>
      <c r="BT25" s="97">
        <v>8</v>
      </c>
      <c r="BU25" s="97">
        <v>3</v>
      </c>
      <c r="BV25" s="97" t="s">
        <v>167</v>
      </c>
      <c r="BW25" s="97" t="s">
        <v>167</v>
      </c>
      <c r="BX25" s="97">
        <v>46</v>
      </c>
      <c r="CC25" s="108" t="s">
        <v>6</v>
      </c>
      <c r="CD25" s="97">
        <v>0</v>
      </c>
      <c r="CE25" s="97">
        <v>0</v>
      </c>
      <c r="CF25" s="188">
        <v>0</v>
      </c>
      <c r="CG25" s="97">
        <v>0</v>
      </c>
      <c r="CH25" s="97">
        <v>0</v>
      </c>
      <c r="CI25" s="97">
        <v>0</v>
      </c>
      <c r="CJ25" s="97">
        <v>0</v>
      </c>
      <c r="CK25" s="188">
        <v>0</v>
      </c>
      <c r="CL25" s="97">
        <v>0</v>
      </c>
      <c r="CM25" s="97">
        <v>0</v>
      </c>
      <c r="CN25" s="97">
        <v>0</v>
      </c>
      <c r="CO25" s="97">
        <v>0</v>
      </c>
      <c r="CP25" s="188">
        <v>0</v>
      </c>
      <c r="CQ25" s="97">
        <v>0</v>
      </c>
      <c r="CR25" s="97">
        <v>0</v>
      </c>
      <c r="CS25" s="97">
        <v>0</v>
      </c>
      <c r="CT25" s="97">
        <v>0</v>
      </c>
      <c r="CU25" s="188">
        <v>0</v>
      </c>
      <c r="CV25" s="97">
        <v>0</v>
      </c>
      <c r="CW25" s="97">
        <v>0</v>
      </c>
      <c r="CX25" s="97">
        <v>0</v>
      </c>
      <c r="CY25" s="97">
        <v>0</v>
      </c>
      <c r="CZ25" s="188">
        <v>0</v>
      </c>
      <c r="DA25" s="97">
        <f t="shared" si="7"/>
        <v>0</v>
      </c>
      <c r="DB25" s="97"/>
      <c r="DC25" s="97"/>
    </row>
    <row r="26" spans="1:107">
      <c r="A26" s="19" t="s">
        <v>52</v>
      </c>
      <c r="B26" s="188">
        <f t="shared" si="8"/>
        <v>0</v>
      </c>
      <c r="C26" s="97">
        <f t="shared" si="8"/>
        <v>0</v>
      </c>
      <c r="D26" s="97">
        <f t="shared" si="8"/>
        <v>0</v>
      </c>
      <c r="E26" s="97">
        <f t="shared" si="8"/>
        <v>0</v>
      </c>
      <c r="F26" s="97">
        <f t="shared" si="8"/>
        <v>0</v>
      </c>
      <c r="G26" s="188">
        <v>0</v>
      </c>
      <c r="H26" s="97">
        <f t="shared" si="1"/>
        <v>0</v>
      </c>
      <c r="I26" s="97">
        <f t="shared" si="1"/>
        <v>0</v>
      </c>
      <c r="J26" s="97">
        <f t="shared" si="1"/>
        <v>0</v>
      </c>
      <c r="K26" s="97">
        <f t="shared" si="1"/>
        <v>0</v>
      </c>
      <c r="L26" s="188">
        <v>0</v>
      </c>
      <c r="M26" s="97">
        <f t="shared" si="2"/>
        <v>0</v>
      </c>
      <c r="N26" s="97">
        <f t="shared" si="2"/>
        <v>0</v>
      </c>
      <c r="O26" s="97">
        <f t="shared" si="2"/>
        <v>0</v>
      </c>
      <c r="P26" s="97">
        <f t="shared" si="2"/>
        <v>0</v>
      </c>
      <c r="Q26" s="188">
        <v>0</v>
      </c>
      <c r="R26" s="97">
        <f t="shared" si="3"/>
        <v>0</v>
      </c>
      <c r="S26" s="97">
        <f t="shared" si="3"/>
        <v>0</v>
      </c>
      <c r="T26" s="97">
        <f t="shared" si="3"/>
        <v>0</v>
      </c>
      <c r="U26" s="97">
        <f t="shared" si="3"/>
        <v>0</v>
      </c>
      <c r="V26" s="188">
        <v>0</v>
      </c>
      <c r="W26" s="97">
        <f t="shared" si="4"/>
        <v>0</v>
      </c>
      <c r="X26" s="97">
        <f t="shared" si="4"/>
        <v>0</v>
      </c>
      <c r="Y26" s="97">
        <f t="shared" si="4"/>
        <v>0</v>
      </c>
      <c r="Z26" s="97">
        <f t="shared" si="4"/>
        <v>0</v>
      </c>
      <c r="AA26" s="188">
        <v>6</v>
      </c>
      <c r="AB26" s="97">
        <f t="shared" si="5"/>
        <v>0</v>
      </c>
      <c r="AC26" s="97">
        <f t="shared" si="5"/>
        <v>0</v>
      </c>
      <c r="AD26" s="97">
        <f t="shared" si="5"/>
        <v>0</v>
      </c>
      <c r="AE26" s="97">
        <f t="shared" si="5"/>
        <v>0</v>
      </c>
      <c r="AF26" s="188">
        <v>0</v>
      </c>
      <c r="AG26" s="20">
        <f t="shared" si="6"/>
        <v>6</v>
      </c>
      <c r="AK26" s="108" t="s">
        <v>52</v>
      </c>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v>0</v>
      </c>
      <c r="CC26" s="108" t="s">
        <v>7</v>
      </c>
      <c r="CD26" s="97">
        <v>12</v>
      </c>
      <c r="CE26" s="97">
        <v>0</v>
      </c>
      <c r="CF26" s="188">
        <v>12</v>
      </c>
      <c r="CG26" s="97">
        <v>69</v>
      </c>
      <c r="CH26" s="97">
        <v>6</v>
      </c>
      <c r="CI26" s="97">
        <v>3</v>
      </c>
      <c r="CJ26" s="97">
        <v>0</v>
      </c>
      <c r="CK26" s="188">
        <v>3</v>
      </c>
      <c r="CL26" s="97">
        <v>0</v>
      </c>
      <c r="CM26" s="97">
        <v>0</v>
      </c>
      <c r="CN26" s="97">
        <v>0</v>
      </c>
      <c r="CO26" s="97">
        <v>0</v>
      </c>
      <c r="CP26" s="188">
        <v>11</v>
      </c>
      <c r="CQ26" s="97">
        <v>0</v>
      </c>
      <c r="CR26" s="97">
        <v>0</v>
      </c>
      <c r="CS26" s="97">
        <v>1</v>
      </c>
      <c r="CT26" s="97">
        <v>0</v>
      </c>
      <c r="CU26" s="188">
        <v>12</v>
      </c>
      <c r="CV26" s="97">
        <v>4</v>
      </c>
      <c r="CW26" s="97">
        <v>0</v>
      </c>
      <c r="CX26" s="97">
        <v>7</v>
      </c>
      <c r="CY26" s="97">
        <v>0</v>
      </c>
      <c r="CZ26" s="188">
        <v>27</v>
      </c>
      <c r="DA26" s="97">
        <f t="shared" si="7"/>
        <v>167</v>
      </c>
      <c r="DB26" s="97"/>
      <c r="DC26" s="97"/>
    </row>
    <row r="27" spans="1:107">
      <c r="A27" s="19" t="s">
        <v>53</v>
      </c>
      <c r="B27" s="188">
        <f t="shared" si="8"/>
        <v>0</v>
      </c>
      <c r="C27" s="97">
        <f t="shared" si="8"/>
        <v>0</v>
      </c>
      <c r="D27" s="97">
        <f t="shared" si="8"/>
        <v>0</v>
      </c>
      <c r="E27" s="97">
        <f t="shared" si="8"/>
        <v>0</v>
      </c>
      <c r="F27" s="97">
        <f t="shared" si="8"/>
        <v>0</v>
      </c>
      <c r="G27" s="188">
        <v>0</v>
      </c>
      <c r="H27" s="97">
        <f t="shared" si="1"/>
        <v>0</v>
      </c>
      <c r="I27" s="97">
        <f t="shared" si="1"/>
        <v>0</v>
      </c>
      <c r="J27" s="97">
        <f t="shared" si="1"/>
        <v>0</v>
      </c>
      <c r="K27" s="97">
        <f t="shared" si="1"/>
        <v>0</v>
      </c>
      <c r="L27" s="188">
        <v>0</v>
      </c>
      <c r="M27" s="97">
        <f t="shared" si="2"/>
        <v>0</v>
      </c>
      <c r="N27" s="97">
        <f t="shared" si="2"/>
        <v>0</v>
      </c>
      <c r="O27" s="97">
        <f t="shared" si="2"/>
        <v>0</v>
      </c>
      <c r="P27" s="97">
        <f t="shared" si="2"/>
        <v>0</v>
      </c>
      <c r="Q27" s="188">
        <v>0</v>
      </c>
      <c r="R27" s="97">
        <f t="shared" si="3"/>
        <v>0</v>
      </c>
      <c r="S27" s="97">
        <f t="shared" si="3"/>
        <v>0</v>
      </c>
      <c r="T27" s="97">
        <f t="shared" si="3"/>
        <v>0</v>
      </c>
      <c r="U27" s="97">
        <f t="shared" si="3"/>
        <v>0</v>
      </c>
      <c r="V27" s="188">
        <v>3</v>
      </c>
      <c r="W27" s="97">
        <f t="shared" si="4"/>
        <v>0</v>
      </c>
      <c r="X27" s="97">
        <f t="shared" si="4"/>
        <v>0</v>
      </c>
      <c r="Y27" s="97">
        <f t="shared" si="4"/>
        <v>1</v>
      </c>
      <c r="Z27" s="97">
        <f t="shared" si="4"/>
        <v>0</v>
      </c>
      <c r="AA27" s="188">
        <v>0</v>
      </c>
      <c r="AB27" s="97">
        <f t="shared" si="5"/>
        <v>0</v>
      </c>
      <c r="AC27" s="97">
        <f t="shared" si="5"/>
        <v>0</v>
      </c>
      <c r="AD27" s="97">
        <f t="shared" si="5"/>
        <v>1</v>
      </c>
      <c r="AE27" s="97">
        <f t="shared" si="5"/>
        <v>0</v>
      </c>
      <c r="AF27" s="188">
        <v>0</v>
      </c>
      <c r="AG27" s="20">
        <f t="shared" si="6"/>
        <v>5</v>
      </c>
      <c r="AK27" s="108" t="s">
        <v>53</v>
      </c>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v>1</v>
      </c>
      <c r="BK27" s="97">
        <v>3</v>
      </c>
      <c r="BL27" s="97" t="s">
        <v>167</v>
      </c>
      <c r="BM27" s="97" t="s">
        <v>167</v>
      </c>
      <c r="BN27" s="97" t="s">
        <v>167</v>
      </c>
      <c r="BO27" s="97" t="s">
        <v>167</v>
      </c>
      <c r="BP27" s="97" t="s">
        <v>167</v>
      </c>
      <c r="BQ27" s="97"/>
      <c r="BR27" s="97"/>
      <c r="BS27" s="97"/>
      <c r="BT27" s="97"/>
      <c r="BU27" s="97"/>
      <c r="BV27" s="97"/>
      <c r="BW27" s="97"/>
      <c r="BX27" s="97">
        <v>4</v>
      </c>
      <c r="CC27" s="108" t="s">
        <v>52</v>
      </c>
      <c r="CD27" s="97">
        <v>0</v>
      </c>
      <c r="CE27" s="97">
        <v>0</v>
      </c>
      <c r="CF27" s="188">
        <v>0</v>
      </c>
      <c r="CG27" s="97">
        <v>0</v>
      </c>
      <c r="CH27" s="97">
        <v>0</v>
      </c>
      <c r="CI27" s="97">
        <v>0</v>
      </c>
      <c r="CJ27" s="97">
        <v>0</v>
      </c>
      <c r="CK27" s="188">
        <v>0</v>
      </c>
      <c r="CL27" s="97">
        <v>0</v>
      </c>
      <c r="CM27" s="97">
        <v>0</v>
      </c>
      <c r="CN27" s="97">
        <v>0</v>
      </c>
      <c r="CO27" s="97">
        <v>0</v>
      </c>
      <c r="CP27" s="188">
        <v>0</v>
      </c>
      <c r="CQ27" s="97">
        <v>0</v>
      </c>
      <c r="CR27" s="97">
        <v>0</v>
      </c>
      <c r="CS27" s="97">
        <v>0</v>
      </c>
      <c r="CT27" s="97">
        <v>0</v>
      </c>
      <c r="CU27" s="188">
        <v>6</v>
      </c>
      <c r="CV27" s="97">
        <v>0</v>
      </c>
      <c r="CW27" s="97">
        <v>0</v>
      </c>
      <c r="CX27" s="97">
        <v>0</v>
      </c>
      <c r="CY27" s="97">
        <v>0</v>
      </c>
      <c r="CZ27" s="188">
        <v>0</v>
      </c>
      <c r="DA27" s="97">
        <f t="shared" si="7"/>
        <v>6</v>
      </c>
      <c r="DB27" s="97"/>
      <c r="DC27" s="97"/>
    </row>
    <row r="28" spans="1:107">
      <c r="A28" s="19" t="s">
        <v>44</v>
      </c>
      <c r="B28" s="188">
        <f t="shared" si="8"/>
        <v>0</v>
      </c>
      <c r="C28" s="97">
        <f t="shared" si="8"/>
        <v>0</v>
      </c>
      <c r="D28" s="97">
        <f t="shared" si="8"/>
        <v>0</v>
      </c>
      <c r="E28" s="97">
        <f t="shared" si="8"/>
        <v>0</v>
      </c>
      <c r="F28" s="97">
        <f t="shared" si="8"/>
        <v>0</v>
      </c>
      <c r="G28" s="188">
        <v>0</v>
      </c>
      <c r="H28" s="97">
        <f t="shared" si="1"/>
        <v>0</v>
      </c>
      <c r="I28" s="97">
        <f t="shared" si="1"/>
        <v>0</v>
      </c>
      <c r="J28" s="97">
        <f t="shared" si="1"/>
        <v>0</v>
      </c>
      <c r="K28" s="97">
        <f t="shared" si="1"/>
        <v>0</v>
      </c>
      <c r="L28" s="188">
        <v>0</v>
      </c>
      <c r="M28" s="97">
        <f t="shared" si="2"/>
        <v>0</v>
      </c>
      <c r="N28" s="97">
        <f t="shared" si="2"/>
        <v>0</v>
      </c>
      <c r="O28" s="97">
        <f t="shared" si="2"/>
        <v>0</v>
      </c>
      <c r="P28" s="97">
        <f t="shared" si="2"/>
        <v>0</v>
      </c>
      <c r="Q28" s="188">
        <v>0</v>
      </c>
      <c r="R28" s="97">
        <f t="shared" si="3"/>
        <v>0</v>
      </c>
      <c r="S28" s="97">
        <f t="shared" si="3"/>
        <v>0</v>
      </c>
      <c r="T28" s="97">
        <f t="shared" si="3"/>
        <v>0</v>
      </c>
      <c r="U28" s="97">
        <f t="shared" si="3"/>
        <v>0</v>
      </c>
      <c r="V28" s="188">
        <v>0</v>
      </c>
      <c r="W28" s="97">
        <f t="shared" si="4"/>
        <v>0</v>
      </c>
      <c r="X28" s="97">
        <f t="shared" si="4"/>
        <v>0</v>
      </c>
      <c r="Y28" s="97">
        <f t="shared" si="4"/>
        <v>0</v>
      </c>
      <c r="Z28" s="97">
        <f t="shared" si="4"/>
        <v>0</v>
      </c>
      <c r="AA28" s="188">
        <v>0</v>
      </c>
      <c r="AB28" s="97">
        <f t="shared" si="5"/>
        <v>0</v>
      </c>
      <c r="AC28" s="97">
        <f t="shared" si="5"/>
        <v>0</v>
      </c>
      <c r="AD28" s="97">
        <f t="shared" si="5"/>
        <v>4</v>
      </c>
      <c r="AE28" s="97">
        <f t="shared" si="5"/>
        <v>3</v>
      </c>
      <c r="AF28" s="188">
        <v>0</v>
      </c>
      <c r="AG28" s="20">
        <f t="shared" si="6"/>
        <v>7</v>
      </c>
      <c r="AK28" s="108" t="s">
        <v>44</v>
      </c>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t="s">
        <v>167</v>
      </c>
      <c r="BR28" s="97" t="s">
        <v>167</v>
      </c>
      <c r="BS28" s="97">
        <v>1</v>
      </c>
      <c r="BT28" s="97" t="s">
        <v>167</v>
      </c>
      <c r="BU28" s="97">
        <v>3</v>
      </c>
      <c r="BV28" s="97" t="s">
        <v>167</v>
      </c>
      <c r="BW28" s="97" t="s">
        <v>167</v>
      </c>
      <c r="BX28" s="97">
        <v>4</v>
      </c>
      <c r="CC28" s="108" t="s">
        <v>53</v>
      </c>
      <c r="CD28" s="97">
        <v>0</v>
      </c>
      <c r="CE28" s="97">
        <v>0</v>
      </c>
      <c r="CF28" s="188">
        <v>0</v>
      </c>
      <c r="CG28" s="97">
        <v>0</v>
      </c>
      <c r="CH28" s="97">
        <v>0</v>
      </c>
      <c r="CI28" s="97">
        <v>0</v>
      </c>
      <c r="CJ28" s="97">
        <v>0</v>
      </c>
      <c r="CK28" s="188">
        <v>0</v>
      </c>
      <c r="CL28" s="97">
        <v>0</v>
      </c>
      <c r="CM28" s="97">
        <v>0</v>
      </c>
      <c r="CN28" s="97">
        <v>0</v>
      </c>
      <c r="CO28" s="97">
        <v>0</v>
      </c>
      <c r="CP28" s="188">
        <v>3</v>
      </c>
      <c r="CQ28" s="97">
        <v>0</v>
      </c>
      <c r="CR28" s="97">
        <v>0</v>
      </c>
      <c r="CS28" s="97">
        <v>1</v>
      </c>
      <c r="CT28" s="97">
        <v>0</v>
      </c>
      <c r="CU28" s="188">
        <v>0</v>
      </c>
      <c r="CV28" s="97">
        <v>0</v>
      </c>
      <c r="CW28" s="97">
        <v>0</v>
      </c>
      <c r="CX28" s="97">
        <v>1</v>
      </c>
      <c r="CY28" s="97">
        <v>0</v>
      </c>
      <c r="CZ28" s="188">
        <v>0</v>
      </c>
      <c r="DA28" s="97">
        <f t="shared" si="7"/>
        <v>5</v>
      </c>
      <c r="DB28" s="97"/>
      <c r="DC28" s="97"/>
    </row>
    <row r="29" spans="1:107">
      <c r="A29" s="3" t="s">
        <v>8</v>
      </c>
      <c r="B29" s="188">
        <f t="shared" si="8"/>
        <v>0</v>
      </c>
      <c r="C29" s="97">
        <f t="shared" si="8"/>
        <v>0</v>
      </c>
      <c r="D29" s="97">
        <f t="shared" si="8"/>
        <v>0</v>
      </c>
      <c r="E29" s="97">
        <f t="shared" si="8"/>
        <v>0</v>
      </c>
      <c r="F29" s="97">
        <f t="shared" si="8"/>
        <v>0</v>
      </c>
      <c r="G29" s="188">
        <v>0</v>
      </c>
      <c r="H29" s="97">
        <f t="shared" si="1"/>
        <v>0</v>
      </c>
      <c r="I29" s="97">
        <f t="shared" si="1"/>
        <v>0</v>
      </c>
      <c r="J29" s="97">
        <f t="shared" si="1"/>
        <v>0</v>
      </c>
      <c r="K29" s="97">
        <f t="shared" si="1"/>
        <v>0</v>
      </c>
      <c r="L29" s="188">
        <v>0</v>
      </c>
      <c r="M29" s="97">
        <f t="shared" si="2"/>
        <v>0</v>
      </c>
      <c r="N29" s="97">
        <f t="shared" si="2"/>
        <v>0</v>
      </c>
      <c r="O29" s="97">
        <f t="shared" si="2"/>
        <v>2</v>
      </c>
      <c r="P29" s="97">
        <f t="shared" si="2"/>
        <v>0</v>
      </c>
      <c r="Q29" s="188">
        <v>1</v>
      </c>
      <c r="R29" s="97">
        <f t="shared" si="3"/>
        <v>0</v>
      </c>
      <c r="S29" s="97">
        <f t="shared" si="3"/>
        <v>0</v>
      </c>
      <c r="T29" s="97">
        <f t="shared" si="3"/>
        <v>0</v>
      </c>
      <c r="U29" s="97">
        <f t="shared" si="3"/>
        <v>0</v>
      </c>
      <c r="V29" s="188">
        <v>25</v>
      </c>
      <c r="W29" s="97">
        <f t="shared" si="4"/>
        <v>0</v>
      </c>
      <c r="X29" s="97">
        <f t="shared" si="4"/>
        <v>0</v>
      </c>
      <c r="Y29" s="97">
        <f t="shared" si="4"/>
        <v>0</v>
      </c>
      <c r="Z29" s="97">
        <f t="shared" si="4"/>
        <v>0</v>
      </c>
      <c r="AA29" s="188">
        <v>36</v>
      </c>
      <c r="AB29" s="97">
        <f t="shared" si="5"/>
        <v>0</v>
      </c>
      <c r="AC29" s="97">
        <f t="shared" si="5"/>
        <v>0</v>
      </c>
      <c r="AD29" s="97">
        <f t="shared" si="5"/>
        <v>0</v>
      </c>
      <c r="AE29" s="97">
        <f t="shared" si="5"/>
        <v>0</v>
      </c>
      <c r="AF29" s="188">
        <v>0</v>
      </c>
      <c r="AG29" s="20">
        <f t="shared" si="6"/>
        <v>64</v>
      </c>
      <c r="AK29" s="108" t="s">
        <v>8</v>
      </c>
      <c r="AL29" s="97"/>
      <c r="AM29" s="97"/>
      <c r="AN29" s="97"/>
      <c r="AO29" s="97"/>
      <c r="AP29" s="97"/>
      <c r="AQ29" s="97"/>
      <c r="AR29" s="97"/>
      <c r="AS29" s="97"/>
      <c r="AT29" s="97"/>
      <c r="AU29" s="97"/>
      <c r="AV29" s="97"/>
      <c r="AW29" s="97"/>
      <c r="AX29" s="97"/>
      <c r="AY29" s="97"/>
      <c r="AZ29" s="97"/>
      <c r="BA29" s="97"/>
      <c r="BB29" s="97"/>
      <c r="BC29" s="97" t="s">
        <v>167</v>
      </c>
      <c r="BD29" s="97" t="s">
        <v>167</v>
      </c>
      <c r="BE29" s="97" t="s">
        <v>167</v>
      </c>
      <c r="BF29" s="97">
        <v>4</v>
      </c>
      <c r="BG29" s="97">
        <v>1</v>
      </c>
      <c r="BH29" s="97" t="s">
        <v>167</v>
      </c>
      <c r="BI29" s="97" t="s">
        <v>167</v>
      </c>
      <c r="BJ29" s="97">
        <v>3</v>
      </c>
      <c r="BK29" s="97">
        <v>1</v>
      </c>
      <c r="BL29" s="97">
        <v>24</v>
      </c>
      <c r="BM29" s="97" t="s">
        <v>167</v>
      </c>
      <c r="BN29" s="97" t="s">
        <v>167</v>
      </c>
      <c r="BO29" s="97" t="s">
        <v>167</v>
      </c>
      <c r="BP29" s="97" t="s">
        <v>167</v>
      </c>
      <c r="BQ29" s="97" t="s">
        <v>167</v>
      </c>
      <c r="BR29" s="97" t="s">
        <v>167</v>
      </c>
      <c r="BS29" s="97" t="s">
        <v>167</v>
      </c>
      <c r="BT29" s="97">
        <v>1</v>
      </c>
      <c r="BU29" s="97" t="s">
        <v>167</v>
      </c>
      <c r="BV29" s="97">
        <v>16</v>
      </c>
      <c r="BW29" s="97" t="s">
        <v>167</v>
      </c>
      <c r="BX29" s="97">
        <v>50</v>
      </c>
      <c r="CC29" s="108" t="s">
        <v>44</v>
      </c>
      <c r="CD29" s="97">
        <v>0</v>
      </c>
      <c r="CE29" s="97">
        <v>0</v>
      </c>
      <c r="CF29" s="188">
        <v>0</v>
      </c>
      <c r="CG29" s="97">
        <v>0</v>
      </c>
      <c r="CH29" s="97">
        <v>0</v>
      </c>
      <c r="CI29" s="97">
        <v>0</v>
      </c>
      <c r="CJ29" s="97">
        <v>0</v>
      </c>
      <c r="CK29" s="188">
        <v>0</v>
      </c>
      <c r="CL29" s="97">
        <v>0</v>
      </c>
      <c r="CM29" s="97">
        <v>0</v>
      </c>
      <c r="CN29" s="97">
        <v>0</v>
      </c>
      <c r="CO29" s="97">
        <v>0</v>
      </c>
      <c r="CP29" s="188">
        <v>0</v>
      </c>
      <c r="CQ29" s="97">
        <v>0</v>
      </c>
      <c r="CR29" s="97">
        <v>0</v>
      </c>
      <c r="CS29" s="97">
        <v>0</v>
      </c>
      <c r="CT29" s="97">
        <v>0</v>
      </c>
      <c r="CU29" s="188">
        <v>0</v>
      </c>
      <c r="CV29" s="97">
        <v>0</v>
      </c>
      <c r="CW29" s="97">
        <v>0</v>
      </c>
      <c r="CX29" s="97">
        <v>4</v>
      </c>
      <c r="CY29" s="97">
        <v>3</v>
      </c>
      <c r="CZ29" s="188">
        <v>0</v>
      </c>
      <c r="DA29" s="97">
        <f t="shared" si="7"/>
        <v>7</v>
      </c>
      <c r="DB29" s="97"/>
      <c r="DC29" s="97"/>
    </row>
    <row r="30" spans="1:107">
      <c r="A30" s="3" t="s">
        <v>9</v>
      </c>
      <c r="B30" s="188">
        <f t="shared" si="8"/>
        <v>0</v>
      </c>
      <c r="C30" s="97">
        <f t="shared" si="8"/>
        <v>0</v>
      </c>
      <c r="D30" s="97">
        <f t="shared" si="8"/>
        <v>0</v>
      </c>
      <c r="E30" s="97">
        <f t="shared" si="8"/>
        <v>0</v>
      </c>
      <c r="F30" s="97">
        <f t="shared" si="8"/>
        <v>0</v>
      </c>
      <c r="G30" s="188">
        <v>0</v>
      </c>
      <c r="H30" s="97">
        <f t="shared" si="1"/>
        <v>0</v>
      </c>
      <c r="I30" s="97">
        <f t="shared" si="1"/>
        <v>0</v>
      </c>
      <c r="J30" s="97">
        <f t="shared" si="1"/>
        <v>0</v>
      </c>
      <c r="K30" s="97">
        <f t="shared" si="1"/>
        <v>0</v>
      </c>
      <c r="L30" s="188">
        <v>0</v>
      </c>
      <c r="M30" s="97">
        <f t="shared" si="2"/>
        <v>0</v>
      </c>
      <c r="N30" s="97">
        <f t="shared" si="2"/>
        <v>60</v>
      </c>
      <c r="O30" s="97">
        <f t="shared" si="2"/>
        <v>0</v>
      </c>
      <c r="P30" s="97">
        <f t="shared" si="2"/>
        <v>0</v>
      </c>
      <c r="Q30" s="188">
        <v>22</v>
      </c>
      <c r="R30" s="97">
        <f t="shared" si="3"/>
        <v>0</v>
      </c>
      <c r="S30" s="97">
        <f t="shared" si="3"/>
        <v>0</v>
      </c>
      <c r="T30" s="97">
        <f t="shared" si="3"/>
        <v>170</v>
      </c>
      <c r="U30" s="97">
        <f t="shared" si="3"/>
        <v>0</v>
      </c>
      <c r="V30" s="188">
        <v>165</v>
      </c>
      <c r="W30" s="97">
        <f t="shared" si="4"/>
        <v>0</v>
      </c>
      <c r="X30" s="97">
        <f t="shared" si="4"/>
        <v>200</v>
      </c>
      <c r="Y30" s="97">
        <f t="shared" si="4"/>
        <v>0</v>
      </c>
      <c r="Z30" s="97">
        <f t="shared" si="4"/>
        <v>0</v>
      </c>
      <c r="AA30" s="188">
        <v>205</v>
      </c>
      <c r="AB30" s="97">
        <f t="shared" si="5"/>
        <v>0</v>
      </c>
      <c r="AC30" s="97">
        <f t="shared" si="5"/>
        <v>0</v>
      </c>
      <c r="AD30" s="97">
        <f t="shared" si="5"/>
        <v>0</v>
      </c>
      <c r="AE30" s="97">
        <f t="shared" si="5"/>
        <v>0</v>
      </c>
      <c r="AF30" s="188">
        <v>356</v>
      </c>
      <c r="AG30" s="20">
        <f t="shared" si="6"/>
        <v>1178</v>
      </c>
      <c r="AK30" s="108" t="s">
        <v>9</v>
      </c>
      <c r="AL30" s="97"/>
      <c r="AM30" s="97"/>
      <c r="AN30" s="97"/>
      <c r="AO30" s="97"/>
      <c r="AP30" s="97"/>
      <c r="AQ30" s="97"/>
      <c r="AR30" s="97"/>
      <c r="AS30" s="97"/>
      <c r="AT30" s="97"/>
      <c r="AU30" s="97"/>
      <c r="AV30" s="97"/>
      <c r="AW30" s="97"/>
      <c r="AX30" s="97"/>
      <c r="AY30" s="97"/>
      <c r="AZ30" s="97"/>
      <c r="BA30" s="97"/>
      <c r="BB30" s="97"/>
      <c r="BC30" s="97">
        <v>2</v>
      </c>
      <c r="BD30" s="97">
        <v>60</v>
      </c>
      <c r="BE30" s="97" t="s">
        <v>167</v>
      </c>
      <c r="BF30" s="97">
        <v>75</v>
      </c>
      <c r="BG30" s="97" t="s">
        <v>167</v>
      </c>
      <c r="BH30" s="97" t="s">
        <v>167</v>
      </c>
      <c r="BI30" s="97">
        <v>20</v>
      </c>
      <c r="BJ30" s="97">
        <v>200</v>
      </c>
      <c r="BK30" s="97">
        <v>150</v>
      </c>
      <c r="BL30" s="97">
        <v>75</v>
      </c>
      <c r="BM30" s="97" t="s">
        <v>167</v>
      </c>
      <c r="BN30" s="97" t="s">
        <v>167</v>
      </c>
      <c r="BO30" s="97" t="s">
        <v>167</v>
      </c>
      <c r="BP30" s="97" t="s">
        <v>167</v>
      </c>
      <c r="BQ30" s="97" t="s">
        <v>167</v>
      </c>
      <c r="BR30" s="97" t="s">
        <v>167</v>
      </c>
      <c r="BS30" s="97">
        <v>350</v>
      </c>
      <c r="BT30" s="97" t="s">
        <v>167</v>
      </c>
      <c r="BU30" s="97" t="s">
        <v>167</v>
      </c>
      <c r="BV30" s="97" t="s">
        <v>167</v>
      </c>
      <c r="BW30" s="97" t="s">
        <v>167</v>
      </c>
      <c r="BX30" s="97">
        <v>932</v>
      </c>
      <c r="CC30" s="108" t="s">
        <v>8</v>
      </c>
      <c r="CD30" s="97">
        <v>0</v>
      </c>
      <c r="CE30" s="97">
        <v>0</v>
      </c>
      <c r="CF30" s="188">
        <v>0</v>
      </c>
      <c r="CG30" s="97">
        <v>0</v>
      </c>
      <c r="CH30" s="97">
        <v>0</v>
      </c>
      <c r="CI30" s="97">
        <v>2</v>
      </c>
      <c r="CJ30" s="97">
        <v>0</v>
      </c>
      <c r="CK30" s="188">
        <v>1</v>
      </c>
      <c r="CL30" s="97">
        <v>0</v>
      </c>
      <c r="CM30" s="97">
        <v>0</v>
      </c>
      <c r="CN30" s="97">
        <v>0</v>
      </c>
      <c r="CO30" s="97">
        <v>0</v>
      </c>
      <c r="CP30" s="188">
        <v>25</v>
      </c>
      <c r="CQ30" s="97">
        <v>0</v>
      </c>
      <c r="CR30" s="97">
        <v>0</v>
      </c>
      <c r="CS30" s="97">
        <v>0</v>
      </c>
      <c r="CT30" s="97">
        <v>0</v>
      </c>
      <c r="CU30" s="188">
        <v>36</v>
      </c>
      <c r="CV30" s="97">
        <v>0</v>
      </c>
      <c r="CW30" s="97">
        <v>0</v>
      </c>
      <c r="CX30" s="97">
        <v>0</v>
      </c>
      <c r="CY30" s="97">
        <v>0</v>
      </c>
      <c r="CZ30" s="188">
        <v>0</v>
      </c>
      <c r="DA30" s="97">
        <f t="shared" si="7"/>
        <v>64</v>
      </c>
      <c r="DB30" s="97"/>
      <c r="DC30" s="97"/>
    </row>
    <row r="31" spans="1:107">
      <c r="A31" s="19" t="s">
        <v>46</v>
      </c>
      <c r="B31" s="188">
        <f t="shared" si="8"/>
        <v>0</v>
      </c>
      <c r="C31" s="97">
        <f t="shared" si="8"/>
        <v>0</v>
      </c>
      <c r="D31" s="97">
        <f t="shared" si="8"/>
        <v>0</v>
      </c>
      <c r="E31" s="97">
        <f t="shared" si="8"/>
        <v>0</v>
      </c>
      <c r="F31" s="97">
        <f t="shared" si="8"/>
        <v>0</v>
      </c>
      <c r="G31" s="188">
        <v>0</v>
      </c>
      <c r="H31" s="97">
        <f t="shared" si="1"/>
        <v>0</v>
      </c>
      <c r="I31" s="97">
        <f t="shared" si="1"/>
        <v>0</v>
      </c>
      <c r="J31" s="97">
        <f t="shared" si="1"/>
        <v>0</v>
      </c>
      <c r="K31" s="97">
        <f t="shared" si="1"/>
        <v>1</v>
      </c>
      <c r="L31" s="188">
        <v>0</v>
      </c>
      <c r="M31" s="97">
        <f t="shared" si="2"/>
        <v>0</v>
      </c>
      <c r="N31" s="97">
        <f t="shared" si="2"/>
        <v>1</v>
      </c>
      <c r="O31" s="97">
        <f t="shared" si="2"/>
        <v>0</v>
      </c>
      <c r="P31" s="97">
        <f t="shared" si="2"/>
        <v>0</v>
      </c>
      <c r="Q31" s="188">
        <v>1</v>
      </c>
      <c r="R31" s="97">
        <f t="shared" si="3"/>
        <v>0</v>
      </c>
      <c r="S31" s="97">
        <f t="shared" si="3"/>
        <v>0</v>
      </c>
      <c r="T31" s="97">
        <f t="shared" si="3"/>
        <v>0</v>
      </c>
      <c r="U31" s="97">
        <f t="shared" si="3"/>
        <v>0</v>
      </c>
      <c r="V31" s="188">
        <v>2</v>
      </c>
      <c r="W31" s="97">
        <f t="shared" si="4"/>
        <v>0</v>
      </c>
      <c r="X31" s="97">
        <f t="shared" si="4"/>
        <v>0</v>
      </c>
      <c r="Y31" s="97">
        <f t="shared" si="4"/>
        <v>0</v>
      </c>
      <c r="Z31" s="97">
        <f t="shared" si="4"/>
        <v>0</v>
      </c>
      <c r="AA31" s="188">
        <v>0</v>
      </c>
      <c r="AB31" s="97">
        <f t="shared" si="5"/>
        <v>0</v>
      </c>
      <c r="AC31" s="97">
        <f t="shared" si="5"/>
        <v>0</v>
      </c>
      <c r="AD31" s="97">
        <f t="shared" si="5"/>
        <v>0</v>
      </c>
      <c r="AE31" s="97">
        <f t="shared" si="5"/>
        <v>0</v>
      </c>
      <c r="AF31" s="188">
        <v>6</v>
      </c>
      <c r="AG31" s="20">
        <f t="shared" si="6"/>
        <v>11</v>
      </c>
      <c r="AK31" s="108" t="s">
        <v>46</v>
      </c>
      <c r="AL31" s="97"/>
      <c r="AM31" s="97"/>
      <c r="AN31" s="97"/>
      <c r="AO31" s="97"/>
      <c r="AP31" s="97"/>
      <c r="AQ31" s="97"/>
      <c r="AR31" s="97"/>
      <c r="AS31" s="97"/>
      <c r="AT31" s="97"/>
      <c r="AU31" s="97"/>
      <c r="AV31" s="97"/>
      <c r="AW31" s="97"/>
      <c r="AX31" s="97"/>
      <c r="AY31" s="97"/>
      <c r="AZ31" s="97"/>
      <c r="BA31" s="97"/>
      <c r="BB31" s="97"/>
      <c r="BC31" s="97" t="s">
        <v>167</v>
      </c>
      <c r="BD31" s="97">
        <v>1</v>
      </c>
      <c r="BE31" s="97" t="s">
        <v>167</v>
      </c>
      <c r="BF31" s="97" t="s">
        <v>167</v>
      </c>
      <c r="BG31" s="97" t="s">
        <v>167</v>
      </c>
      <c r="BH31" s="97" t="s">
        <v>167</v>
      </c>
      <c r="BI31" s="97" t="s">
        <v>167</v>
      </c>
      <c r="BJ31" s="97"/>
      <c r="BK31" s="97"/>
      <c r="BL31" s="97"/>
      <c r="BM31" s="97"/>
      <c r="BN31" s="97"/>
      <c r="BO31" s="97"/>
      <c r="BP31" s="97"/>
      <c r="BQ31" s="97" t="s">
        <v>167</v>
      </c>
      <c r="BR31" s="97" t="s">
        <v>167</v>
      </c>
      <c r="BS31" s="97">
        <v>4</v>
      </c>
      <c r="BT31" s="97" t="s">
        <v>167</v>
      </c>
      <c r="BU31" s="97" t="s">
        <v>167</v>
      </c>
      <c r="BV31" s="97" t="s">
        <v>167</v>
      </c>
      <c r="BW31" s="97" t="s">
        <v>167</v>
      </c>
      <c r="BX31" s="97">
        <v>5</v>
      </c>
      <c r="CC31" s="108" t="s">
        <v>9</v>
      </c>
      <c r="CD31" s="97">
        <v>0</v>
      </c>
      <c r="CE31" s="97">
        <v>0</v>
      </c>
      <c r="CF31" s="188">
        <v>0</v>
      </c>
      <c r="CG31" s="97">
        <v>0</v>
      </c>
      <c r="CH31" s="97">
        <v>60</v>
      </c>
      <c r="CI31" s="97">
        <v>0</v>
      </c>
      <c r="CJ31" s="97">
        <v>0</v>
      </c>
      <c r="CK31" s="188">
        <v>22</v>
      </c>
      <c r="CL31" s="97">
        <v>0</v>
      </c>
      <c r="CM31" s="97">
        <v>0</v>
      </c>
      <c r="CN31" s="97">
        <v>170</v>
      </c>
      <c r="CO31" s="97">
        <v>0</v>
      </c>
      <c r="CP31" s="188">
        <v>165</v>
      </c>
      <c r="CQ31" s="97">
        <v>0</v>
      </c>
      <c r="CR31" s="97">
        <v>200</v>
      </c>
      <c r="CS31" s="97">
        <v>0</v>
      </c>
      <c r="CT31" s="97">
        <v>0</v>
      </c>
      <c r="CU31" s="188">
        <v>205</v>
      </c>
      <c r="CV31" s="97">
        <v>0</v>
      </c>
      <c r="CW31" s="97">
        <v>0</v>
      </c>
      <c r="CX31" s="97">
        <v>0</v>
      </c>
      <c r="CY31" s="97">
        <v>0</v>
      </c>
      <c r="CZ31" s="188">
        <v>356</v>
      </c>
      <c r="DA31" s="97">
        <f t="shared" si="7"/>
        <v>1178</v>
      </c>
      <c r="DB31" s="97"/>
      <c r="DC31" s="97"/>
    </row>
    <row r="32" spans="1:107">
      <c r="A32" s="3" t="s">
        <v>10</v>
      </c>
      <c r="B32" s="188">
        <f t="shared" si="8"/>
        <v>0</v>
      </c>
      <c r="C32" s="97">
        <f t="shared" si="8"/>
        <v>0</v>
      </c>
      <c r="D32" s="97">
        <f t="shared" si="8"/>
        <v>0</v>
      </c>
      <c r="E32" s="97">
        <f t="shared" si="8"/>
        <v>0</v>
      </c>
      <c r="F32" s="97">
        <f t="shared" si="8"/>
        <v>0</v>
      </c>
      <c r="G32" s="188">
        <v>0</v>
      </c>
      <c r="H32" s="97">
        <f t="shared" si="1"/>
        <v>0</v>
      </c>
      <c r="I32" s="97">
        <f t="shared" si="1"/>
        <v>0</v>
      </c>
      <c r="J32" s="97">
        <f t="shared" si="1"/>
        <v>0</v>
      </c>
      <c r="K32" s="97">
        <f t="shared" si="1"/>
        <v>0</v>
      </c>
      <c r="L32" s="188">
        <v>0</v>
      </c>
      <c r="M32" s="97">
        <f t="shared" si="2"/>
        <v>0</v>
      </c>
      <c r="N32" s="97">
        <f t="shared" si="2"/>
        <v>1</v>
      </c>
      <c r="O32" s="97">
        <f t="shared" si="2"/>
        <v>0</v>
      </c>
      <c r="P32" s="97">
        <f t="shared" si="2"/>
        <v>0</v>
      </c>
      <c r="Q32" s="188">
        <v>2</v>
      </c>
      <c r="R32" s="97">
        <f t="shared" si="3"/>
        <v>0</v>
      </c>
      <c r="S32" s="97">
        <f t="shared" si="3"/>
        <v>0</v>
      </c>
      <c r="T32" s="97">
        <f t="shared" si="3"/>
        <v>8</v>
      </c>
      <c r="U32" s="97">
        <f t="shared" si="3"/>
        <v>0</v>
      </c>
      <c r="V32" s="188">
        <v>4</v>
      </c>
      <c r="W32" s="97">
        <f t="shared" si="4"/>
        <v>0</v>
      </c>
      <c r="X32" s="97">
        <f t="shared" si="4"/>
        <v>5</v>
      </c>
      <c r="Y32" s="97">
        <f t="shared" si="4"/>
        <v>0</v>
      </c>
      <c r="Z32" s="97">
        <f t="shared" si="4"/>
        <v>0</v>
      </c>
      <c r="AA32" s="188">
        <v>8</v>
      </c>
      <c r="AB32" s="97">
        <f t="shared" si="5"/>
        <v>0</v>
      </c>
      <c r="AC32" s="97">
        <f t="shared" si="5"/>
        <v>0</v>
      </c>
      <c r="AD32" s="97">
        <f t="shared" si="5"/>
        <v>0</v>
      </c>
      <c r="AE32" s="97">
        <f t="shared" si="5"/>
        <v>0</v>
      </c>
      <c r="AF32" s="188">
        <v>7</v>
      </c>
      <c r="AG32" s="20">
        <f t="shared" si="6"/>
        <v>35</v>
      </c>
      <c r="AK32" s="108" t="s">
        <v>10</v>
      </c>
      <c r="AL32" s="97"/>
      <c r="AM32" s="97"/>
      <c r="AN32" s="97"/>
      <c r="AO32" s="97"/>
      <c r="AP32" s="97"/>
      <c r="AQ32" s="97"/>
      <c r="AR32" s="97"/>
      <c r="AS32" s="97"/>
      <c r="AT32" s="97"/>
      <c r="AU32" s="97"/>
      <c r="AV32" s="97"/>
      <c r="AW32" s="97"/>
      <c r="AX32" s="97"/>
      <c r="AY32" s="97"/>
      <c r="AZ32" s="97"/>
      <c r="BA32" s="97"/>
      <c r="BB32" s="97"/>
      <c r="BC32" s="97" t="s">
        <v>167</v>
      </c>
      <c r="BD32" s="97">
        <v>1</v>
      </c>
      <c r="BE32" s="97" t="s">
        <v>167</v>
      </c>
      <c r="BF32" s="97" t="s">
        <v>167</v>
      </c>
      <c r="BG32" s="97" t="s">
        <v>167</v>
      </c>
      <c r="BH32" s="97" t="s">
        <v>167</v>
      </c>
      <c r="BI32" s="97">
        <v>3</v>
      </c>
      <c r="BJ32" s="97">
        <v>20</v>
      </c>
      <c r="BK32" s="97" t="s">
        <v>167</v>
      </c>
      <c r="BL32" s="97" t="s">
        <v>167</v>
      </c>
      <c r="BM32" s="97" t="s">
        <v>167</v>
      </c>
      <c r="BN32" s="97" t="s">
        <v>167</v>
      </c>
      <c r="BO32" s="97" t="s">
        <v>167</v>
      </c>
      <c r="BP32" s="97" t="s">
        <v>167</v>
      </c>
      <c r="BQ32" s="97" t="s">
        <v>167</v>
      </c>
      <c r="BR32" s="97" t="s">
        <v>167</v>
      </c>
      <c r="BS32" s="97">
        <v>9</v>
      </c>
      <c r="BT32" s="97">
        <v>4</v>
      </c>
      <c r="BU32" s="97" t="s">
        <v>167</v>
      </c>
      <c r="BV32" s="97" t="s">
        <v>167</v>
      </c>
      <c r="BW32" s="97" t="s">
        <v>167</v>
      </c>
      <c r="BX32" s="97">
        <v>37</v>
      </c>
      <c r="CC32" s="108" t="s">
        <v>46</v>
      </c>
      <c r="CD32" s="97">
        <v>0</v>
      </c>
      <c r="CE32" s="97">
        <v>1</v>
      </c>
      <c r="CF32" s="188">
        <v>0</v>
      </c>
      <c r="CG32" s="97">
        <v>0</v>
      </c>
      <c r="CH32" s="97">
        <v>1</v>
      </c>
      <c r="CI32" s="97">
        <v>0</v>
      </c>
      <c r="CJ32" s="97">
        <v>0</v>
      </c>
      <c r="CK32" s="188">
        <v>1</v>
      </c>
      <c r="CL32" s="97">
        <v>0</v>
      </c>
      <c r="CM32" s="97">
        <v>0</v>
      </c>
      <c r="CN32" s="97">
        <v>0</v>
      </c>
      <c r="CO32" s="97">
        <v>0</v>
      </c>
      <c r="CP32" s="188">
        <v>2</v>
      </c>
      <c r="CQ32" s="97">
        <v>0</v>
      </c>
      <c r="CR32" s="97">
        <v>0</v>
      </c>
      <c r="CS32" s="97">
        <v>0</v>
      </c>
      <c r="CT32" s="97">
        <v>0</v>
      </c>
      <c r="CU32" s="188">
        <v>0</v>
      </c>
      <c r="CV32" s="97">
        <v>0</v>
      </c>
      <c r="CW32" s="97">
        <v>0</v>
      </c>
      <c r="CX32" s="97">
        <v>0</v>
      </c>
      <c r="CY32" s="97">
        <v>0</v>
      </c>
      <c r="CZ32" s="188">
        <v>6</v>
      </c>
      <c r="DA32" s="97">
        <f t="shared" si="7"/>
        <v>11</v>
      </c>
      <c r="DB32" s="97"/>
      <c r="DC32" s="97"/>
    </row>
    <row r="33" spans="1:107">
      <c r="A33" s="3" t="s">
        <v>11</v>
      </c>
      <c r="B33" s="188">
        <f t="shared" si="8"/>
        <v>0</v>
      </c>
      <c r="C33" s="97">
        <f t="shared" si="8"/>
        <v>0</v>
      </c>
      <c r="D33" s="97">
        <f t="shared" si="8"/>
        <v>0</v>
      </c>
      <c r="E33" s="97">
        <f t="shared" si="8"/>
        <v>0</v>
      </c>
      <c r="F33" s="97">
        <f t="shared" si="8"/>
        <v>0</v>
      </c>
      <c r="G33" s="188">
        <v>0</v>
      </c>
      <c r="H33" s="97">
        <f t="shared" si="1"/>
        <v>0</v>
      </c>
      <c r="I33" s="97">
        <f t="shared" si="1"/>
        <v>0</v>
      </c>
      <c r="J33" s="97">
        <f t="shared" si="1"/>
        <v>0</v>
      </c>
      <c r="K33" s="97">
        <f t="shared" si="1"/>
        <v>0</v>
      </c>
      <c r="L33" s="188">
        <v>1</v>
      </c>
      <c r="M33" s="97">
        <f t="shared" si="2"/>
        <v>0</v>
      </c>
      <c r="N33" s="97">
        <f t="shared" si="2"/>
        <v>40</v>
      </c>
      <c r="O33" s="97">
        <f t="shared" si="2"/>
        <v>59</v>
      </c>
      <c r="P33" s="97">
        <f t="shared" si="2"/>
        <v>70</v>
      </c>
      <c r="Q33" s="188">
        <v>110</v>
      </c>
      <c r="R33" s="97">
        <f t="shared" si="3"/>
        <v>15</v>
      </c>
      <c r="S33" s="97">
        <f t="shared" si="3"/>
        <v>4000</v>
      </c>
      <c r="T33" s="97">
        <f t="shared" si="3"/>
        <v>3600</v>
      </c>
      <c r="U33" s="97">
        <f t="shared" si="3"/>
        <v>3000</v>
      </c>
      <c r="V33" s="188">
        <v>5254</v>
      </c>
      <c r="W33" s="97">
        <f t="shared" si="4"/>
        <v>13500</v>
      </c>
      <c r="X33" s="97">
        <f t="shared" si="4"/>
        <v>1100</v>
      </c>
      <c r="Y33" s="97">
        <f t="shared" si="4"/>
        <v>1300</v>
      </c>
      <c r="Z33" s="97">
        <f t="shared" si="4"/>
        <v>0</v>
      </c>
      <c r="AA33" s="188">
        <v>2529</v>
      </c>
      <c r="AB33" s="97">
        <f t="shared" si="5"/>
        <v>3150</v>
      </c>
      <c r="AC33" s="97">
        <f t="shared" si="5"/>
        <v>0</v>
      </c>
      <c r="AD33" s="97">
        <f t="shared" si="5"/>
        <v>250</v>
      </c>
      <c r="AE33" s="97">
        <f t="shared" si="5"/>
        <v>0</v>
      </c>
      <c r="AF33" s="188">
        <v>70</v>
      </c>
      <c r="AG33" s="20">
        <f t="shared" si="6"/>
        <v>38048</v>
      </c>
      <c r="AK33" s="108" t="s">
        <v>11</v>
      </c>
      <c r="AL33" s="97"/>
      <c r="AM33" s="97"/>
      <c r="AN33" s="97"/>
      <c r="AO33" s="97"/>
      <c r="AP33" s="97"/>
      <c r="AQ33" s="97"/>
      <c r="AR33" s="97"/>
      <c r="AS33" s="97"/>
      <c r="AT33" s="97"/>
      <c r="AU33" s="97"/>
      <c r="AV33" s="97"/>
      <c r="AW33" s="97"/>
      <c r="AX33" s="97"/>
      <c r="AY33" s="97"/>
      <c r="AZ33" s="97"/>
      <c r="BA33" s="97"/>
      <c r="BB33" s="97"/>
      <c r="BC33" s="97" t="s">
        <v>167</v>
      </c>
      <c r="BD33" s="97">
        <v>1</v>
      </c>
      <c r="BE33" s="97" t="s">
        <v>167</v>
      </c>
      <c r="BF33" s="97" t="s">
        <v>167</v>
      </c>
      <c r="BG33" s="97" t="s">
        <v>167</v>
      </c>
      <c r="BH33" s="97">
        <v>400</v>
      </c>
      <c r="BI33" s="97">
        <v>5000</v>
      </c>
      <c r="BJ33" s="97">
        <v>2000</v>
      </c>
      <c r="BK33" s="97">
        <v>1000</v>
      </c>
      <c r="BL33" s="97" t="s">
        <v>167</v>
      </c>
      <c r="BM33" s="97" t="s">
        <v>167</v>
      </c>
      <c r="BN33" s="97" t="s">
        <v>167</v>
      </c>
      <c r="BO33" s="97" t="s">
        <v>167</v>
      </c>
      <c r="BP33" s="97">
        <v>2000</v>
      </c>
      <c r="BQ33" s="97" t="s">
        <v>167</v>
      </c>
      <c r="BR33" s="97" t="s">
        <v>167</v>
      </c>
      <c r="BS33" s="97">
        <v>300</v>
      </c>
      <c r="BT33" s="97">
        <v>42</v>
      </c>
      <c r="BU33" s="97">
        <v>100</v>
      </c>
      <c r="BV33" s="97" t="s">
        <v>167</v>
      </c>
      <c r="BW33" s="97" t="s">
        <v>167</v>
      </c>
      <c r="BX33" s="97">
        <v>10843</v>
      </c>
      <c r="CC33" s="108" t="s">
        <v>10</v>
      </c>
      <c r="CD33" s="97">
        <v>0</v>
      </c>
      <c r="CE33" s="97">
        <v>0</v>
      </c>
      <c r="CF33" s="188">
        <v>0</v>
      </c>
      <c r="CG33" s="97">
        <v>0</v>
      </c>
      <c r="CH33" s="97">
        <v>1</v>
      </c>
      <c r="CI33" s="97">
        <v>0</v>
      </c>
      <c r="CJ33" s="97">
        <v>0</v>
      </c>
      <c r="CK33" s="188">
        <v>2</v>
      </c>
      <c r="CL33" s="97">
        <v>0</v>
      </c>
      <c r="CM33" s="97">
        <v>0</v>
      </c>
      <c r="CN33" s="97">
        <v>8</v>
      </c>
      <c r="CO33" s="97">
        <v>0</v>
      </c>
      <c r="CP33" s="188">
        <v>4</v>
      </c>
      <c r="CQ33" s="97">
        <v>0</v>
      </c>
      <c r="CR33" s="97">
        <v>5</v>
      </c>
      <c r="CS33" s="97">
        <v>0</v>
      </c>
      <c r="CT33" s="97">
        <v>0</v>
      </c>
      <c r="CU33" s="188">
        <v>8</v>
      </c>
      <c r="CV33" s="97">
        <v>0</v>
      </c>
      <c r="CW33" s="97">
        <v>0</v>
      </c>
      <c r="CX33" s="97">
        <v>0</v>
      </c>
      <c r="CY33" s="97">
        <v>0</v>
      </c>
      <c r="CZ33" s="188">
        <v>7</v>
      </c>
      <c r="DA33" s="97">
        <f t="shared" si="7"/>
        <v>35</v>
      </c>
      <c r="DB33" s="97"/>
      <c r="DC33" s="97"/>
    </row>
    <row r="34" spans="1:107">
      <c r="A34" s="3" t="s">
        <v>12</v>
      </c>
      <c r="B34" s="188">
        <f t="shared" si="8"/>
        <v>0</v>
      </c>
      <c r="C34" s="97">
        <f t="shared" si="8"/>
        <v>0</v>
      </c>
      <c r="D34" s="97">
        <f t="shared" si="8"/>
        <v>0</v>
      </c>
      <c r="E34" s="97">
        <f t="shared" si="8"/>
        <v>0</v>
      </c>
      <c r="F34" s="97">
        <f t="shared" si="8"/>
        <v>0</v>
      </c>
      <c r="G34" s="188">
        <v>0</v>
      </c>
      <c r="H34" s="97">
        <f t="shared" si="1"/>
        <v>0</v>
      </c>
      <c r="I34" s="97">
        <f t="shared" si="1"/>
        <v>0</v>
      </c>
      <c r="J34" s="97">
        <f t="shared" si="1"/>
        <v>0</v>
      </c>
      <c r="K34" s="97">
        <f t="shared" si="1"/>
        <v>0</v>
      </c>
      <c r="L34" s="188">
        <v>0</v>
      </c>
      <c r="M34" s="97">
        <f t="shared" si="2"/>
        <v>0</v>
      </c>
      <c r="N34" s="97">
        <f t="shared" si="2"/>
        <v>0</v>
      </c>
      <c r="O34" s="97">
        <f t="shared" si="2"/>
        <v>0</v>
      </c>
      <c r="P34" s="97">
        <f t="shared" si="2"/>
        <v>0</v>
      </c>
      <c r="Q34" s="188">
        <v>0</v>
      </c>
      <c r="R34" s="97">
        <f t="shared" si="3"/>
        <v>0</v>
      </c>
      <c r="S34" s="97">
        <f t="shared" si="3"/>
        <v>0</v>
      </c>
      <c r="T34" s="97">
        <f t="shared" si="3"/>
        <v>0</v>
      </c>
      <c r="U34" s="97">
        <f t="shared" si="3"/>
        <v>0</v>
      </c>
      <c r="V34" s="188">
        <v>48</v>
      </c>
      <c r="W34" s="97">
        <f t="shared" si="4"/>
        <v>0</v>
      </c>
      <c r="X34" s="97">
        <f t="shared" si="4"/>
        <v>0</v>
      </c>
      <c r="Y34" s="97">
        <f t="shared" si="4"/>
        <v>0</v>
      </c>
      <c r="Z34" s="97">
        <f t="shared" si="4"/>
        <v>0</v>
      </c>
      <c r="AA34" s="188">
        <v>18</v>
      </c>
      <c r="AB34" s="97">
        <f t="shared" si="5"/>
        <v>24</v>
      </c>
      <c r="AC34" s="97">
        <f t="shared" si="5"/>
        <v>0</v>
      </c>
      <c r="AD34" s="97">
        <f t="shared" si="5"/>
        <v>0</v>
      </c>
      <c r="AE34" s="97">
        <f t="shared" si="5"/>
        <v>0</v>
      </c>
      <c r="AF34" s="188">
        <v>62</v>
      </c>
      <c r="AG34" s="20">
        <f t="shared" si="6"/>
        <v>152</v>
      </c>
      <c r="AK34" s="108" t="s">
        <v>12</v>
      </c>
      <c r="AL34" s="97"/>
      <c r="AM34" s="97"/>
      <c r="AN34" s="97"/>
      <c r="AO34" s="97"/>
      <c r="AP34" s="97"/>
      <c r="AQ34" s="97"/>
      <c r="AR34" s="97"/>
      <c r="AS34" s="97"/>
      <c r="AT34" s="97"/>
      <c r="AU34" s="97"/>
      <c r="AV34" s="97"/>
      <c r="AW34" s="97"/>
      <c r="AX34" s="97"/>
      <c r="AY34" s="97"/>
      <c r="AZ34" s="97"/>
      <c r="BA34" s="97"/>
      <c r="BB34" s="97"/>
      <c r="BC34" s="97" t="s">
        <v>167</v>
      </c>
      <c r="BD34" s="97" t="s">
        <v>167</v>
      </c>
      <c r="BE34" s="97" t="s">
        <v>167</v>
      </c>
      <c r="BF34" s="97" t="s">
        <v>167</v>
      </c>
      <c r="BG34" s="97" t="s">
        <v>167</v>
      </c>
      <c r="BH34" s="97" t="s">
        <v>167</v>
      </c>
      <c r="BI34" s="97">
        <v>20</v>
      </c>
      <c r="BJ34" s="97">
        <v>50</v>
      </c>
      <c r="BK34" s="97">
        <v>20</v>
      </c>
      <c r="BL34" s="97" t="s">
        <v>167</v>
      </c>
      <c r="BM34" s="97" t="s">
        <v>167</v>
      </c>
      <c r="BN34" s="97" t="s">
        <v>167</v>
      </c>
      <c r="BO34" s="97" t="s">
        <v>167</v>
      </c>
      <c r="BP34" s="97" t="s">
        <v>241</v>
      </c>
      <c r="BQ34" s="97" t="s">
        <v>167</v>
      </c>
      <c r="BR34" s="97">
        <v>14</v>
      </c>
      <c r="BS34" s="97" t="s">
        <v>167</v>
      </c>
      <c r="BT34" s="97" t="s">
        <v>167</v>
      </c>
      <c r="BU34" s="97">
        <v>3</v>
      </c>
      <c r="BV34" s="97" t="s">
        <v>167</v>
      </c>
      <c r="BW34" s="97" t="s">
        <v>167</v>
      </c>
      <c r="BX34" s="97">
        <v>107</v>
      </c>
      <c r="CC34" s="108" t="s">
        <v>11</v>
      </c>
      <c r="CD34" s="97">
        <v>0</v>
      </c>
      <c r="CE34" s="97">
        <v>0</v>
      </c>
      <c r="CF34" s="188">
        <v>1</v>
      </c>
      <c r="CG34" s="97">
        <v>0</v>
      </c>
      <c r="CH34" s="97">
        <v>40</v>
      </c>
      <c r="CI34" s="97">
        <v>59</v>
      </c>
      <c r="CJ34" s="97">
        <v>70</v>
      </c>
      <c r="CK34" s="188">
        <v>110</v>
      </c>
      <c r="CL34" s="97">
        <v>15</v>
      </c>
      <c r="CM34" s="97">
        <v>4000</v>
      </c>
      <c r="CN34" s="97">
        <v>3600</v>
      </c>
      <c r="CO34" s="97">
        <v>3000</v>
      </c>
      <c r="CP34" s="188">
        <v>5254</v>
      </c>
      <c r="CQ34" s="97">
        <v>13500</v>
      </c>
      <c r="CR34" s="97">
        <v>1100</v>
      </c>
      <c r="CS34" s="97">
        <v>1300</v>
      </c>
      <c r="CT34" s="97">
        <v>0</v>
      </c>
      <c r="CU34" s="188">
        <v>2529</v>
      </c>
      <c r="CV34" s="97">
        <v>3150</v>
      </c>
      <c r="CW34" s="97">
        <v>0</v>
      </c>
      <c r="CX34" s="97">
        <v>250</v>
      </c>
      <c r="CY34" s="97">
        <v>0</v>
      </c>
      <c r="CZ34" s="188">
        <v>70</v>
      </c>
      <c r="DA34" s="97">
        <f t="shared" si="7"/>
        <v>38048</v>
      </c>
      <c r="DB34" s="97"/>
      <c r="DC34" s="97"/>
    </row>
    <row r="35" spans="1:107">
      <c r="A35" s="15" t="s">
        <v>33</v>
      </c>
      <c r="B35" s="188">
        <f t="shared" ref="B35:F44" si="9">SUM(B81)+B124+B167+B210</f>
        <v>0</v>
      </c>
      <c r="C35" s="97">
        <f t="shared" si="9"/>
        <v>0</v>
      </c>
      <c r="D35" s="97">
        <f t="shared" si="9"/>
        <v>0</v>
      </c>
      <c r="E35" s="97">
        <f t="shared" si="9"/>
        <v>0</v>
      </c>
      <c r="F35" s="97">
        <f t="shared" si="9"/>
        <v>0</v>
      </c>
      <c r="G35" s="188">
        <v>0</v>
      </c>
      <c r="H35" s="97">
        <f t="shared" ref="H35:K49" si="10">SUM(H81)+H124+H167+H210</f>
        <v>0</v>
      </c>
      <c r="I35" s="97">
        <f t="shared" si="10"/>
        <v>0</v>
      </c>
      <c r="J35" s="97">
        <f t="shared" si="10"/>
        <v>0</v>
      </c>
      <c r="K35" s="97">
        <f t="shared" si="10"/>
        <v>0</v>
      </c>
      <c r="L35" s="188">
        <v>0</v>
      </c>
      <c r="M35" s="97">
        <f t="shared" ref="M35:P49" si="11">SUM(M81)+M124+M167+M210</f>
        <v>0</v>
      </c>
      <c r="N35" s="97">
        <f t="shared" si="11"/>
        <v>0</v>
      </c>
      <c r="O35" s="97">
        <f t="shared" si="11"/>
        <v>0</v>
      </c>
      <c r="P35" s="97">
        <f t="shared" si="11"/>
        <v>0</v>
      </c>
      <c r="Q35" s="188">
        <v>0</v>
      </c>
      <c r="R35" s="97">
        <f t="shared" ref="R35:U49" si="12">SUM(R81)+R124+R167+R210</f>
        <v>0</v>
      </c>
      <c r="S35" s="97">
        <f t="shared" si="12"/>
        <v>0</v>
      </c>
      <c r="T35" s="97">
        <f t="shared" si="12"/>
        <v>0</v>
      </c>
      <c r="U35" s="97">
        <f t="shared" si="12"/>
        <v>0</v>
      </c>
      <c r="V35" s="188">
        <v>0</v>
      </c>
      <c r="W35" s="97">
        <f t="shared" ref="W35:Z49" si="13">SUM(W81)+W124+W167+W210</f>
        <v>0</v>
      </c>
      <c r="X35" s="97">
        <f t="shared" si="13"/>
        <v>0</v>
      </c>
      <c r="Y35" s="97">
        <f t="shared" si="13"/>
        <v>0</v>
      </c>
      <c r="Z35" s="97">
        <f t="shared" si="13"/>
        <v>0</v>
      </c>
      <c r="AA35" s="188">
        <v>0</v>
      </c>
      <c r="AB35" s="97">
        <f t="shared" ref="AB35:AE49" si="14">SUM(AB81)+AB124+AB167+AB210</f>
        <v>0</v>
      </c>
      <c r="AC35" s="97">
        <f t="shared" si="14"/>
        <v>0</v>
      </c>
      <c r="AD35" s="97">
        <f t="shared" si="14"/>
        <v>0</v>
      </c>
      <c r="AE35" s="97">
        <f t="shared" si="14"/>
        <v>3</v>
      </c>
      <c r="AF35" s="188">
        <v>0</v>
      </c>
      <c r="AG35" s="20">
        <f t="shared" si="6"/>
        <v>3</v>
      </c>
      <c r="AK35" s="108" t="s">
        <v>33</v>
      </c>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v>1</v>
      </c>
      <c r="BK35" s="97">
        <v>1</v>
      </c>
      <c r="BL35" s="97" t="s">
        <v>167</v>
      </c>
      <c r="BM35" s="97" t="s">
        <v>167</v>
      </c>
      <c r="BN35" s="97" t="s">
        <v>167</v>
      </c>
      <c r="BO35" s="97" t="s">
        <v>167</v>
      </c>
      <c r="BP35" s="97" t="s">
        <v>167</v>
      </c>
      <c r="BQ35" s="97" t="s">
        <v>167</v>
      </c>
      <c r="BR35" s="97" t="s">
        <v>167</v>
      </c>
      <c r="BS35" s="97" t="s">
        <v>167</v>
      </c>
      <c r="BT35" s="97">
        <v>7</v>
      </c>
      <c r="BU35" s="97">
        <v>3</v>
      </c>
      <c r="BV35" s="97" t="s">
        <v>167</v>
      </c>
      <c r="BW35" s="97" t="s">
        <v>167</v>
      </c>
      <c r="BX35" s="97">
        <v>12</v>
      </c>
      <c r="CC35" s="108" t="s">
        <v>12</v>
      </c>
      <c r="CD35" s="97">
        <v>0</v>
      </c>
      <c r="CE35" s="97">
        <v>0</v>
      </c>
      <c r="CF35" s="188">
        <v>0</v>
      </c>
      <c r="CG35" s="97">
        <v>0</v>
      </c>
      <c r="CH35" s="97">
        <v>0</v>
      </c>
      <c r="CI35" s="97">
        <v>0</v>
      </c>
      <c r="CJ35" s="97">
        <v>0</v>
      </c>
      <c r="CK35" s="188">
        <v>0</v>
      </c>
      <c r="CL35" s="97">
        <v>0</v>
      </c>
      <c r="CM35" s="97">
        <v>0</v>
      </c>
      <c r="CN35" s="97">
        <v>0</v>
      </c>
      <c r="CO35" s="97">
        <v>0</v>
      </c>
      <c r="CP35" s="188">
        <v>48</v>
      </c>
      <c r="CQ35" s="97">
        <v>0</v>
      </c>
      <c r="CR35" s="97">
        <v>0</v>
      </c>
      <c r="CS35" s="97">
        <v>0</v>
      </c>
      <c r="CT35" s="97">
        <v>0</v>
      </c>
      <c r="CU35" s="188">
        <v>18</v>
      </c>
      <c r="CV35" s="97">
        <v>24</v>
      </c>
      <c r="CW35" s="97">
        <v>0</v>
      </c>
      <c r="CX35" s="97">
        <v>0</v>
      </c>
      <c r="CY35" s="97">
        <v>0</v>
      </c>
      <c r="CZ35" s="188">
        <v>62</v>
      </c>
      <c r="DA35" s="97">
        <f t="shared" si="7"/>
        <v>152</v>
      </c>
      <c r="DB35" s="97"/>
      <c r="DC35" s="97"/>
    </row>
    <row r="36" spans="1:107">
      <c r="A36" s="3" t="s">
        <v>18</v>
      </c>
      <c r="B36" s="188">
        <f t="shared" si="9"/>
        <v>0</v>
      </c>
      <c r="C36" s="97">
        <f t="shared" si="9"/>
        <v>0</v>
      </c>
      <c r="D36" s="97">
        <f t="shared" si="9"/>
        <v>0</v>
      </c>
      <c r="E36" s="97">
        <f t="shared" si="9"/>
        <v>0</v>
      </c>
      <c r="F36" s="97">
        <f t="shared" si="9"/>
        <v>0</v>
      </c>
      <c r="G36" s="188">
        <v>1</v>
      </c>
      <c r="H36" s="97">
        <f t="shared" si="10"/>
        <v>0</v>
      </c>
      <c r="I36" s="97">
        <f t="shared" si="10"/>
        <v>0</v>
      </c>
      <c r="J36" s="97">
        <f t="shared" si="10"/>
        <v>0</v>
      </c>
      <c r="K36" s="97">
        <f t="shared" si="10"/>
        <v>0</v>
      </c>
      <c r="L36" s="188">
        <v>0</v>
      </c>
      <c r="M36" s="97">
        <f t="shared" si="11"/>
        <v>0</v>
      </c>
      <c r="N36" s="97">
        <f t="shared" si="11"/>
        <v>0</v>
      </c>
      <c r="O36" s="97">
        <f t="shared" si="11"/>
        <v>7</v>
      </c>
      <c r="P36" s="97">
        <f t="shared" si="11"/>
        <v>0</v>
      </c>
      <c r="Q36" s="188">
        <v>56</v>
      </c>
      <c r="R36" s="97">
        <f t="shared" si="12"/>
        <v>0</v>
      </c>
      <c r="S36" s="97">
        <f t="shared" si="12"/>
        <v>0</v>
      </c>
      <c r="T36" s="97">
        <f t="shared" si="12"/>
        <v>0</v>
      </c>
      <c r="U36" s="97">
        <f t="shared" si="12"/>
        <v>0</v>
      </c>
      <c r="V36" s="188">
        <v>5066</v>
      </c>
      <c r="W36" s="97">
        <f t="shared" si="13"/>
        <v>0</v>
      </c>
      <c r="X36" s="97">
        <f t="shared" si="13"/>
        <v>0</v>
      </c>
      <c r="Y36" s="97">
        <f t="shared" si="13"/>
        <v>0</v>
      </c>
      <c r="Z36" s="97">
        <f t="shared" si="13"/>
        <v>0</v>
      </c>
      <c r="AA36" s="188">
        <v>120</v>
      </c>
      <c r="AB36" s="97">
        <f t="shared" si="14"/>
        <v>0</v>
      </c>
      <c r="AC36" s="97">
        <f t="shared" si="14"/>
        <v>3000</v>
      </c>
      <c r="AD36" s="97">
        <f t="shared" si="14"/>
        <v>0</v>
      </c>
      <c r="AE36" s="97">
        <f t="shared" si="14"/>
        <v>0</v>
      </c>
      <c r="AF36" s="188">
        <v>62</v>
      </c>
      <c r="AG36" s="20">
        <f t="shared" si="6"/>
        <v>8312</v>
      </c>
      <c r="AK36" s="108" t="s">
        <v>18</v>
      </c>
      <c r="AL36" s="97"/>
      <c r="AM36" s="97"/>
      <c r="AN36" s="97"/>
      <c r="AO36" s="97"/>
      <c r="AP36" s="97"/>
      <c r="AQ36" s="97"/>
      <c r="AR36" s="97"/>
      <c r="AS36" s="97"/>
      <c r="AT36" s="97"/>
      <c r="AU36" s="97"/>
      <c r="AV36" s="97"/>
      <c r="AW36" s="97"/>
      <c r="AX36" s="97"/>
      <c r="AY36" s="97"/>
      <c r="AZ36" s="97"/>
      <c r="BA36" s="97"/>
      <c r="BB36" s="97"/>
      <c r="BC36" s="97" t="s">
        <v>167</v>
      </c>
      <c r="BD36" s="97">
        <v>1</v>
      </c>
      <c r="BE36" s="97" t="s">
        <v>167</v>
      </c>
      <c r="BF36" s="97" t="s">
        <v>167</v>
      </c>
      <c r="BG36" s="97" t="s">
        <v>167</v>
      </c>
      <c r="BH36" s="97">
        <v>400</v>
      </c>
      <c r="BI36" s="97" t="s">
        <v>167</v>
      </c>
      <c r="BJ36" s="97"/>
      <c r="BK36" s="97"/>
      <c r="BL36" s="97"/>
      <c r="BM36" s="97"/>
      <c r="BN36" s="97"/>
      <c r="BO36" s="97"/>
      <c r="BP36" s="97"/>
      <c r="BQ36" s="97" t="s">
        <v>167</v>
      </c>
      <c r="BR36" s="97" t="s">
        <v>167</v>
      </c>
      <c r="BS36" s="97" t="s">
        <v>167</v>
      </c>
      <c r="BT36" s="97" t="s">
        <v>241</v>
      </c>
      <c r="BU36" s="97" t="s">
        <v>167</v>
      </c>
      <c r="BV36" s="97" t="s">
        <v>167</v>
      </c>
      <c r="BW36" s="97" t="s">
        <v>167</v>
      </c>
      <c r="BX36" s="97">
        <v>401</v>
      </c>
      <c r="CC36" s="108" t="s">
        <v>33</v>
      </c>
      <c r="CD36" s="97">
        <v>0</v>
      </c>
      <c r="CE36" s="97">
        <v>0</v>
      </c>
      <c r="CF36" s="188">
        <v>0</v>
      </c>
      <c r="CG36" s="97">
        <v>0</v>
      </c>
      <c r="CH36" s="97">
        <v>0</v>
      </c>
      <c r="CI36" s="97">
        <v>0</v>
      </c>
      <c r="CJ36" s="97">
        <v>0</v>
      </c>
      <c r="CK36" s="188">
        <v>0</v>
      </c>
      <c r="CL36" s="97">
        <v>0</v>
      </c>
      <c r="CM36" s="97">
        <v>0</v>
      </c>
      <c r="CN36" s="97">
        <v>0</v>
      </c>
      <c r="CO36" s="97">
        <v>0</v>
      </c>
      <c r="CP36" s="188">
        <v>0</v>
      </c>
      <c r="CQ36" s="97">
        <v>0</v>
      </c>
      <c r="CR36" s="97">
        <v>0</v>
      </c>
      <c r="CS36" s="97">
        <v>0</v>
      </c>
      <c r="CT36" s="97">
        <v>0</v>
      </c>
      <c r="CU36" s="188">
        <v>0</v>
      </c>
      <c r="CV36" s="97">
        <v>0</v>
      </c>
      <c r="CW36" s="97">
        <v>0</v>
      </c>
      <c r="CX36" s="97">
        <v>0</v>
      </c>
      <c r="CY36" s="97">
        <v>3</v>
      </c>
      <c r="CZ36" s="188">
        <v>0</v>
      </c>
      <c r="DA36" s="97">
        <f t="shared" si="7"/>
        <v>3</v>
      </c>
      <c r="DB36" s="97"/>
      <c r="DC36" s="97"/>
    </row>
    <row r="37" spans="1:107">
      <c r="A37" s="19" t="s">
        <v>48</v>
      </c>
      <c r="B37" s="188">
        <f t="shared" si="9"/>
        <v>0</v>
      </c>
      <c r="C37" s="97">
        <f t="shared" si="9"/>
        <v>0</v>
      </c>
      <c r="D37" s="97">
        <f t="shared" si="9"/>
        <v>0</v>
      </c>
      <c r="E37" s="97">
        <f t="shared" si="9"/>
        <v>0</v>
      </c>
      <c r="F37" s="97">
        <f t="shared" si="9"/>
        <v>0</v>
      </c>
      <c r="G37" s="188">
        <v>0</v>
      </c>
      <c r="H37" s="97">
        <f t="shared" si="10"/>
        <v>0</v>
      </c>
      <c r="I37" s="97">
        <f t="shared" si="10"/>
        <v>0</v>
      </c>
      <c r="J37" s="97">
        <f t="shared" si="10"/>
        <v>0</v>
      </c>
      <c r="K37" s="97">
        <f t="shared" si="10"/>
        <v>0</v>
      </c>
      <c r="L37" s="188">
        <v>0</v>
      </c>
      <c r="M37" s="97">
        <f t="shared" si="11"/>
        <v>0</v>
      </c>
      <c r="N37" s="97">
        <f t="shared" si="11"/>
        <v>0</v>
      </c>
      <c r="O37" s="97">
        <f t="shared" si="11"/>
        <v>0</v>
      </c>
      <c r="P37" s="97">
        <f t="shared" si="11"/>
        <v>0</v>
      </c>
      <c r="Q37" s="188">
        <v>0</v>
      </c>
      <c r="R37" s="97">
        <f t="shared" si="12"/>
        <v>0</v>
      </c>
      <c r="S37" s="97">
        <f t="shared" si="12"/>
        <v>0</v>
      </c>
      <c r="T37" s="97">
        <f t="shared" si="12"/>
        <v>0</v>
      </c>
      <c r="U37" s="97">
        <f t="shared" si="12"/>
        <v>0</v>
      </c>
      <c r="V37" s="188">
        <v>0</v>
      </c>
      <c r="W37" s="97">
        <f t="shared" si="13"/>
        <v>0</v>
      </c>
      <c r="X37" s="97">
        <f t="shared" si="13"/>
        <v>0</v>
      </c>
      <c r="Y37" s="97">
        <f t="shared" si="13"/>
        <v>0</v>
      </c>
      <c r="Z37" s="97">
        <f t="shared" si="13"/>
        <v>0</v>
      </c>
      <c r="AA37" s="188">
        <v>0</v>
      </c>
      <c r="AB37" s="97">
        <f t="shared" si="14"/>
        <v>0</v>
      </c>
      <c r="AC37" s="97">
        <f t="shared" si="14"/>
        <v>0</v>
      </c>
      <c r="AD37" s="97">
        <f t="shared" si="14"/>
        <v>0</v>
      </c>
      <c r="AE37" s="97">
        <f t="shared" si="14"/>
        <v>0</v>
      </c>
      <c r="AF37" s="188">
        <v>0</v>
      </c>
      <c r="AG37" s="20">
        <f t="shared" si="6"/>
        <v>0</v>
      </c>
      <c r="AK37" s="108" t="s">
        <v>48</v>
      </c>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v>0</v>
      </c>
      <c r="CC37" s="108" t="s">
        <v>18</v>
      </c>
      <c r="CD37" s="97">
        <v>0</v>
      </c>
      <c r="CE37" s="97">
        <v>0</v>
      </c>
      <c r="CF37" s="188">
        <v>0</v>
      </c>
      <c r="CG37" s="97">
        <v>0</v>
      </c>
      <c r="CH37" s="97">
        <v>0</v>
      </c>
      <c r="CI37" s="97">
        <v>7</v>
      </c>
      <c r="CJ37" s="97">
        <v>0</v>
      </c>
      <c r="CK37" s="188">
        <v>56</v>
      </c>
      <c r="CL37" s="97">
        <v>0</v>
      </c>
      <c r="CM37" s="97">
        <v>0</v>
      </c>
      <c r="CN37" s="97">
        <v>0</v>
      </c>
      <c r="CO37" s="97">
        <v>0</v>
      </c>
      <c r="CP37" s="188">
        <v>5066</v>
      </c>
      <c r="CQ37" s="97">
        <v>0</v>
      </c>
      <c r="CR37" s="97">
        <v>0</v>
      </c>
      <c r="CS37" s="97">
        <v>0</v>
      </c>
      <c r="CT37" s="97">
        <v>0</v>
      </c>
      <c r="CU37" s="188">
        <v>120</v>
      </c>
      <c r="CV37" s="97">
        <v>0</v>
      </c>
      <c r="CW37" s="97">
        <v>3000</v>
      </c>
      <c r="CX37" s="97">
        <v>0</v>
      </c>
      <c r="CY37" s="97">
        <v>0</v>
      </c>
      <c r="CZ37" s="188">
        <v>62</v>
      </c>
      <c r="DA37" s="97">
        <f t="shared" si="7"/>
        <v>8311</v>
      </c>
      <c r="DB37" s="97"/>
      <c r="DC37" s="97"/>
    </row>
    <row r="38" spans="1:107">
      <c r="A38" s="3" t="s">
        <v>13</v>
      </c>
      <c r="B38" s="188">
        <f t="shared" si="9"/>
        <v>0</v>
      </c>
      <c r="C38" s="97">
        <f t="shared" si="9"/>
        <v>0</v>
      </c>
      <c r="D38" s="97">
        <f t="shared" si="9"/>
        <v>0</v>
      </c>
      <c r="E38" s="97">
        <f t="shared" si="9"/>
        <v>0</v>
      </c>
      <c r="F38" s="97">
        <f t="shared" si="9"/>
        <v>0</v>
      </c>
      <c r="G38" s="188">
        <v>0</v>
      </c>
      <c r="H38" s="97">
        <f t="shared" si="10"/>
        <v>0</v>
      </c>
      <c r="I38" s="97">
        <f t="shared" si="10"/>
        <v>0</v>
      </c>
      <c r="J38" s="97">
        <f t="shared" si="10"/>
        <v>0</v>
      </c>
      <c r="K38" s="97">
        <f t="shared" si="10"/>
        <v>0</v>
      </c>
      <c r="L38" s="188">
        <v>0</v>
      </c>
      <c r="M38" s="97">
        <f t="shared" si="11"/>
        <v>0</v>
      </c>
      <c r="N38" s="97">
        <f t="shared" si="11"/>
        <v>0</v>
      </c>
      <c r="O38" s="97">
        <f t="shared" si="11"/>
        <v>0</v>
      </c>
      <c r="P38" s="97">
        <f t="shared" si="11"/>
        <v>0</v>
      </c>
      <c r="Q38" s="188">
        <v>0</v>
      </c>
      <c r="R38" s="97">
        <f t="shared" si="12"/>
        <v>0</v>
      </c>
      <c r="S38" s="97">
        <f t="shared" si="12"/>
        <v>0</v>
      </c>
      <c r="T38" s="97">
        <f t="shared" si="12"/>
        <v>0</v>
      </c>
      <c r="U38" s="97">
        <f t="shared" si="12"/>
        <v>0</v>
      </c>
      <c r="V38" s="188">
        <v>1</v>
      </c>
      <c r="W38" s="97">
        <f t="shared" si="13"/>
        <v>0</v>
      </c>
      <c r="X38" s="97">
        <f t="shared" si="13"/>
        <v>0</v>
      </c>
      <c r="Y38" s="97">
        <f t="shared" si="13"/>
        <v>0</v>
      </c>
      <c r="Z38" s="97">
        <f t="shared" si="13"/>
        <v>0</v>
      </c>
      <c r="AA38" s="188">
        <v>9</v>
      </c>
      <c r="AB38" s="97">
        <f t="shared" si="14"/>
        <v>25</v>
      </c>
      <c r="AC38" s="97">
        <f t="shared" si="14"/>
        <v>0</v>
      </c>
      <c r="AD38" s="97">
        <f t="shared" si="14"/>
        <v>1</v>
      </c>
      <c r="AE38" s="97">
        <f t="shared" si="14"/>
        <v>0</v>
      </c>
      <c r="AF38" s="188">
        <v>136</v>
      </c>
      <c r="AG38" s="20">
        <f t="shared" si="6"/>
        <v>172</v>
      </c>
      <c r="AK38" s="108" t="s">
        <v>13</v>
      </c>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v>4</v>
      </c>
      <c r="BK38" s="97" t="s">
        <v>167</v>
      </c>
      <c r="BL38" s="97" t="s">
        <v>167</v>
      </c>
      <c r="BM38" s="97" t="s">
        <v>167</v>
      </c>
      <c r="BN38" s="97" t="s">
        <v>167</v>
      </c>
      <c r="BO38" s="97" t="s">
        <v>167</v>
      </c>
      <c r="BP38" s="97" t="s">
        <v>167</v>
      </c>
      <c r="BQ38" s="97" t="s">
        <v>167</v>
      </c>
      <c r="BR38" s="97" t="s">
        <v>167</v>
      </c>
      <c r="BS38" s="97" t="s">
        <v>167</v>
      </c>
      <c r="BT38" s="97" t="s">
        <v>167</v>
      </c>
      <c r="BU38" s="97">
        <v>35</v>
      </c>
      <c r="BV38" s="97" t="s">
        <v>167</v>
      </c>
      <c r="BW38" s="97" t="s">
        <v>167</v>
      </c>
      <c r="BX38" s="97">
        <v>39</v>
      </c>
      <c r="CC38" s="108" t="s">
        <v>48</v>
      </c>
      <c r="CD38" s="97">
        <v>0</v>
      </c>
      <c r="CE38" s="97">
        <v>0</v>
      </c>
      <c r="CF38" s="188">
        <v>0</v>
      </c>
      <c r="CG38" s="97">
        <v>0</v>
      </c>
      <c r="CH38" s="97">
        <v>0</v>
      </c>
      <c r="CI38" s="97">
        <v>0</v>
      </c>
      <c r="CJ38" s="97">
        <v>0</v>
      </c>
      <c r="CK38" s="188">
        <v>0</v>
      </c>
      <c r="CL38" s="97">
        <v>0</v>
      </c>
      <c r="CM38" s="97">
        <v>0</v>
      </c>
      <c r="CN38" s="97">
        <v>0</v>
      </c>
      <c r="CO38" s="97">
        <v>0</v>
      </c>
      <c r="CP38" s="188">
        <v>0</v>
      </c>
      <c r="CQ38" s="97">
        <v>0</v>
      </c>
      <c r="CR38" s="97">
        <v>0</v>
      </c>
      <c r="CS38" s="97">
        <v>0</v>
      </c>
      <c r="CT38" s="97">
        <v>0</v>
      </c>
      <c r="CU38" s="188">
        <v>0</v>
      </c>
      <c r="CV38" s="97">
        <v>0</v>
      </c>
      <c r="CW38" s="97">
        <v>0</v>
      </c>
      <c r="CX38" s="97">
        <v>0</v>
      </c>
      <c r="CY38" s="97">
        <v>0</v>
      </c>
      <c r="CZ38" s="188">
        <v>0</v>
      </c>
      <c r="DA38" s="97">
        <f t="shared" si="7"/>
        <v>0</v>
      </c>
      <c r="DB38" s="97"/>
      <c r="DC38" s="97"/>
    </row>
    <row r="39" spans="1:107">
      <c r="A39" s="3" t="s">
        <v>14</v>
      </c>
      <c r="B39" s="188">
        <f t="shared" si="9"/>
        <v>108</v>
      </c>
      <c r="C39" s="97">
        <f t="shared" si="9"/>
        <v>0</v>
      </c>
      <c r="D39" s="97">
        <f t="shared" si="9"/>
        <v>0</v>
      </c>
      <c r="E39" s="97">
        <f t="shared" si="9"/>
        <v>0</v>
      </c>
      <c r="F39" s="97">
        <f t="shared" si="9"/>
        <v>0</v>
      </c>
      <c r="G39" s="188">
        <v>4</v>
      </c>
      <c r="H39" s="97">
        <f t="shared" si="10"/>
        <v>0</v>
      </c>
      <c r="I39" s="97">
        <f t="shared" si="10"/>
        <v>0</v>
      </c>
      <c r="J39" s="97">
        <f t="shared" si="10"/>
        <v>0</v>
      </c>
      <c r="K39" s="97">
        <f t="shared" si="10"/>
        <v>24</v>
      </c>
      <c r="L39" s="188">
        <v>14</v>
      </c>
      <c r="M39" s="97">
        <f t="shared" si="11"/>
        <v>0</v>
      </c>
      <c r="N39" s="97">
        <f t="shared" si="11"/>
        <v>90</v>
      </c>
      <c r="O39" s="97">
        <f t="shared" si="11"/>
        <v>102</v>
      </c>
      <c r="P39" s="97">
        <f t="shared" si="11"/>
        <v>50</v>
      </c>
      <c r="Q39" s="188">
        <v>84</v>
      </c>
      <c r="R39" s="97">
        <f t="shared" si="12"/>
        <v>0</v>
      </c>
      <c r="S39" s="97">
        <f t="shared" si="12"/>
        <v>1000</v>
      </c>
      <c r="T39" s="97">
        <f t="shared" si="12"/>
        <v>400</v>
      </c>
      <c r="U39" s="97">
        <f t="shared" si="12"/>
        <v>500</v>
      </c>
      <c r="V39" s="188">
        <v>1658</v>
      </c>
      <c r="W39" s="97">
        <f t="shared" si="13"/>
        <v>1500</v>
      </c>
      <c r="X39" s="97">
        <f t="shared" si="13"/>
        <v>1700</v>
      </c>
      <c r="Y39" s="97">
        <f t="shared" si="13"/>
        <v>400</v>
      </c>
      <c r="Z39" s="97">
        <f t="shared" si="13"/>
        <v>0</v>
      </c>
      <c r="AA39" s="188">
        <v>655</v>
      </c>
      <c r="AB39" s="97">
        <f t="shared" si="14"/>
        <v>700</v>
      </c>
      <c r="AC39" s="97">
        <f t="shared" si="14"/>
        <v>0</v>
      </c>
      <c r="AD39" s="97">
        <f t="shared" si="14"/>
        <v>300</v>
      </c>
      <c r="AE39" s="97">
        <f t="shared" si="14"/>
        <v>0</v>
      </c>
      <c r="AF39" s="188">
        <v>25</v>
      </c>
      <c r="AG39" s="20">
        <f t="shared" si="6"/>
        <v>9314</v>
      </c>
      <c r="AK39" s="108" t="s">
        <v>14</v>
      </c>
      <c r="AL39" s="97"/>
      <c r="AM39" s="97"/>
      <c r="AN39" s="97"/>
      <c r="AO39" s="97" t="s">
        <v>167</v>
      </c>
      <c r="AP39" s="97" t="s">
        <v>167</v>
      </c>
      <c r="AQ39" s="97" t="s">
        <v>167</v>
      </c>
      <c r="AR39" s="97">
        <v>100</v>
      </c>
      <c r="AS39" s="97" t="s">
        <v>167</v>
      </c>
      <c r="AT39" s="97" t="s">
        <v>167</v>
      </c>
      <c r="AU39" s="97" t="s">
        <v>167</v>
      </c>
      <c r="AV39" s="97"/>
      <c r="AW39" s="97"/>
      <c r="AX39" s="97"/>
      <c r="AY39" s="97"/>
      <c r="AZ39" s="97"/>
      <c r="BA39" s="97"/>
      <c r="BB39" s="97"/>
      <c r="BC39" s="97" t="s">
        <v>167</v>
      </c>
      <c r="BD39" s="97">
        <v>20</v>
      </c>
      <c r="BE39" s="97" t="s">
        <v>167</v>
      </c>
      <c r="BF39" s="97" t="s">
        <v>167</v>
      </c>
      <c r="BG39" s="97" t="s">
        <v>167</v>
      </c>
      <c r="BH39" s="97">
        <v>100</v>
      </c>
      <c r="BI39" s="97">
        <v>2500</v>
      </c>
      <c r="BJ39" s="97">
        <v>250</v>
      </c>
      <c r="BK39" s="97">
        <v>1</v>
      </c>
      <c r="BL39" s="97" t="s">
        <v>167</v>
      </c>
      <c r="BM39" s="97" t="s">
        <v>167</v>
      </c>
      <c r="BN39" s="97" t="s">
        <v>167</v>
      </c>
      <c r="BO39" s="97" t="s">
        <v>167</v>
      </c>
      <c r="BP39" s="97">
        <v>30</v>
      </c>
      <c r="BQ39" s="97" t="s">
        <v>167</v>
      </c>
      <c r="BR39" s="97" t="s">
        <v>167</v>
      </c>
      <c r="BS39" s="97">
        <v>600</v>
      </c>
      <c r="BT39" s="97">
        <v>30</v>
      </c>
      <c r="BU39" s="97">
        <v>163</v>
      </c>
      <c r="BV39" s="97" t="s">
        <v>167</v>
      </c>
      <c r="BW39" s="97" t="s">
        <v>167</v>
      </c>
      <c r="BX39" s="97">
        <v>3794</v>
      </c>
      <c r="CC39" s="108" t="s">
        <v>13</v>
      </c>
      <c r="CD39" s="97">
        <v>0</v>
      </c>
      <c r="CE39" s="97">
        <v>0</v>
      </c>
      <c r="CF39" s="188">
        <v>0</v>
      </c>
      <c r="CG39" s="97">
        <v>0</v>
      </c>
      <c r="CH39" s="97">
        <v>0</v>
      </c>
      <c r="CI39" s="97">
        <v>0</v>
      </c>
      <c r="CJ39" s="97">
        <v>0</v>
      </c>
      <c r="CK39" s="188">
        <v>0</v>
      </c>
      <c r="CL39" s="97">
        <v>0</v>
      </c>
      <c r="CM39" s="97">
        <v>0</v>
      </c>
      <c r="CN39" s="97">
        <v>0</v>
      </c>
      <c r="CO39" s="97">
        <v>0</v>
      </c>
      <c r="CP39" s="188">
        <v>1</v>
      </c>
      <c r="CQ39" s="97">
        <v>0</v>
      </c>
      <c r="CR39" s="97">
        <v>0</v>
      </c>
      <c r="CS39" s="97">
        <v>0</v>
      </c>
      <c r="CT39" s="97">
        <v>0</v>
      </c>
      <c r="CU39" s="188">
        <v>9</v>
      </c>
      <c r="CV39" s="97">
        <v>25</v>
      </c>
      <c r="CW39" s="97">
        <v>0</v>
      </c>
      <c r="CX39" s="97">
        <v>1</v>
      </c>
      <c r="CY39" s="97">
        <v>0</v>
      </c>
      <c r="CZ39" s="188">
        <v>136</v>
      </c>
      <c r="DA39" s="97">
        <f t="shared" si="7"/>
        <v>172</v>
      </c>
      <c r="DB39" s="97"/>
      <c r="DC39" s="97"/>
    </row>
    <row r="40" spans="1:107">
      <c r="A40" s="19" t="s">
        <v>42</v>
      </c>
      <c r="B40" s="188">
        <f t="shared" si="9"/>
        <v>0</v>
      </c>
      <c r="C40" s="97">
        <f t="shared" si="9"/>
        <v>0</v>
      </c>
      <c r="D40" s="97">
        <f t="shared" si="9"/>
        <v>0</v>
      </c>
      <c r="E40" s="97">
        <f t="shared" si="9"/>
        <v>0</v>
      </c>
      <c r="F40" s="97">
        <f t="shared" si="9"/>
        <v>0</v>
      </c>
      <c r="G40" s="188">
        <v>0</v>
      </c>
      <c r="H40" s="97">
        <f t="shared" si="10"/>
        <v>0</v>
      </c>
      <c r="I40" s="97">
        <f t="shared" si="10"/>
        <v>0</v>
      </c>
      <c r="J40" s="97">
        <f t="shared" si="10"/>
        <v>0</v>
      </c>
      <c r="K40" s="97">
        <f t="shared" si="10"/>
        <v>0</v>
      </c>
      <c r="L40" s="188">
        <v>0</v>
      </c>
      <c r="M40" s="97">
        <f t="shared" si="11"/>
        <v>0</v>
      </c>
      <c r="N40" s="97">
        <f t="shared" si="11"/>
        <v>0</v>
      </c>
      <c r="O40" s="97">
        <f t="shared" si="11"/>
        <v>0</v>
      </c>
      <c r="P40" s="97">
        <f t="shared" si="11"/>
        <v>0</v>
      </c>
      <c r="Q40" s="188">
        <v>0</v>
      </c>
      <c r="R40" s="97">
        <f t="shared" si="12"/>
        <v>0</v>
      </c>
      <c r="S40" s="97">
        <f t="shared" si="12"/>
        <v>0</v>
      </c>
      <c r="T40" s="97">
        <f t="shared" si="12"/>
        <v>2</v>
      </c>
      <c r="U40" s="97">
        <f t="shared" si="12"/>
        <v>0</v>
      </c>
      <c r="V40" s="188">
        <v>2</v>
      </c>
      <c r="W40" s="97">
        <f t="shared" si="13"/>
        <v>0</v>
      </c>
      <c r="X40" s="97">
        <f t="shared" si="13"/>
        <v>1</v>
      </c>
      <c r="Y40" s="97">
        <f t="shared" si="13"/>
        <v>0</v>
      </c>
      <c r="Z40" s="97">
        <f t="shared" si="13"/>
        <v>0</v>
      </c>
      <c r="AA40" s="188">
        <v>0</v>
      </c>
      <c r="AB40" s="97">
        <f t="shared" si="14"/>
        <v>0</v>
      </c>
      <c r="AC40" s="97">
        <f t="shared" si="14"/>
        <v>0</v>
      </c>
      <c r="AD40" s="97">
        <f t="shared" si="14"/>
        <v>0</v>
      </c>
      <c r="AE40" s="97">
        <f t="shared" si="14"/>
        <v>0</v>
      </c>
      <c r="AF40" s="188">
        <v>0</v>
      </c>
      <c r="AG40" s="20">
        <f t="shared" si="6"/>
        <v>5</v>
      </c>
      <c r="AK40" s="108" t="s">
        <v>42</v>
      </c>
      <c r="AL40" s="97">
        <v>2</v>
      </c>
      <c r="AM40" s="97" t="s">
        <v>167</v>
      </c>
      <c r="AN40" s="97" t="s">
        <v>167</v>
      </c>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v>2</v>
      </c>
      <c r="CC40" s="108" t="s">
        <v>14</v>
      </c>
      <c r="CD40" s="97">
        <v>0</v>
      </c>
      <c r="CE40" s="97">
        <v>24</v>
      </c>
      <c r="CF40" s="188">
        <v>14</v>
      </c>
      <c r="CG40" s="97">
        <v>0</v>
      </c>
      <c r="CH40" s="97">
        <v>90</v>
      </c>
      <c r="CI40" s="97">
        <v>102</v>
      </c>
      <c r="CJ40" s="97">
        <v>50</v>
      </c>
      <c r="CK40" s="188">
        <v>84</v>
      </c>
      <c r="CL40" s="97">
        <v>0</v>
      </c>
      <c r="CM40" s="97">
        <v>1000</v>
      </c>
      <c r="CN40" s="97">
        <v>400</v>
      </c>
      <c r="CO40" s="97">
        <v>500</v>
      </c>
      <c r="CP40" s="188">
        <v>1658</v>
      </c>
      <c r="CQ40" s="97">
        <v>1500</v>
      </c>
      <c r="CR40" s="97">
        <v>1700</v>
      </c>
      <c r="CS40" s="97">
        <v>400</v>
      </c>
      <c r="CT40" s="97">
        <v>0</v>
      </c>
      <c r="CU40" s="188">
        <v>655</v>
      </c>
      <c r="CV40" s="97">
        <v>700</v>
      </c>
      <c r="CW40" s="97">
        <v>0</v>
      </c>
      <c r="CX40" s="97">
        <v>300</v>
      </c>
      <c r="CY40" s="97">
        <v>0</v>
      </c>
      <c r="CZ40" s="188">
        <v>25</v>
      </c>
      <c r="DA40" s="97">
        <f t="shared" si="7"/>
        <v>9202</v>
      </c>
      <c r="DB40" s="97"/>
      <c r="DC40" s="97"/>
    </row>
    <row r="41" spans="1:107">
      <c r="A41" s="19" t="s">
        <v>54</v>
      </c>
      <c r="B41" s="188">
        <f t="shared" si="9"/>
        <v>0</v>
      </c>
      <c r="C41" s="97">
        <f t="shared" si="9"/>
        <v>0</v>
      </c>
      <c r="D41" s="97">
        <f t="shared" si="9"/>
        <v>0</v>
      </c>
      <c r="E41" s="97">
        <f t="shared" si="9"/>
        <v>0</v>
      </c>
      <c r="F41" s="97">
        <f t="shared" si="9"/>
        <v>0</v>
      </c>
      <c r="G41" s="188">
        <v>0</v>
      </c>
      <c r="H41" s="97">
        <f t="shared" si="10"/>
        <v>0</v>
      </c>
      <c r="I41" s="97">
        <f t="shared" si="10"/>
        <v>0</v>
      </c>
      <c r="J41" s="97">
        <f t="shared" si="10"/>
        <v>0</v>
      </c>
      <c r="K41" s="97">
        <f t="shared" si="10"/>
        <v>0</v>
      </c>
      <c r="L41" s="188">
        <v>0</v>
      </c>
      <c r="M41" s="97">
        <f t="shared" si="11"/>
        <v>0</v>
      </c>
      <c r="N41" s="97">
        <f t="shared" si="11"/>
        <v>0</v>
      </c>
      <c r="O41" s="97">
        <f t="shared" si="11"/>
        <v>0</v>
      </c>
      <c r="P41" s="97">
        <f t="shared" si="11"/>
        <v>0</v>
      </c>
      <c r="Q41" s="188">
        <v>0</v>
      </c>
      <c r="R41" s="97">
        <f t="shared" si="12"/>
        <v>0</v>
      </c>
      <c r="S41" s="97">
        <f t="shared" si="12"/>
        <v>0</v>
      </c>
      <c r="T41" s="97">
        <f t="shared" si="12"/>
        <v>0</v>
      </c>
      <c r="U41" s="97">
        <f t="shared" si="12"/>
        <v>0</v>
      </c>
      <c r="V41" s="188">
        <v>0</v>
      </c>
      <c r="W41" s="97">
        <f t="shared" si="13"/>
        <v>0</v>
      </c>
      <c r="X41" s="97">
        <f t="shared" si="13"/>
        <v>0</v>
      </c>
      <c r="Y41" s="97">
        <f t="shared" si="13"/>
        <v>0</v>
      </c>
      <c r="Z41" s="97">
        <f t="shared" si="13"/>
        <v>0</v>
      </c>
      <c r="AA41" s="188">
        <v>0</v>
      </c>
      <c r="AB41" s="97">
        <f t="shared" si="14"/>
        <v>0</v>
      </c>
      <c r="AC41" s="97">
        <f t="shared" si="14"/>
        <v>0</v>
      </c>
      <c r="AD41" s="97">
        <f t="shared" si="14"/>
        <v>0</v>
      </c>
      <c r="AE41" s="97">
        <f t="shared" si="14"/>
        <v>0</v>
      </c>
      <c r="AF41" s="188">
        <v>0</v>
      </c>
      <c r="AG41" s="20">
        <f t="shared" si="6"/>
        <v>0</v>
      </c>
      <c r="AK41" s="108" t="s">
        <v>54</v>
      </c>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v>0</v>
      </c>
      <c r="CC41" s="108" t="s">
        <v>42</v>
      </c>
      <c r="CD41" s="97">
        <v>0</v>
      </c>
      <c r="CE41" s="97">
        <v>0</v>
      </c>
      <c r="CF41" s="188">
        <v>0</v>
      </c>
      <c r="CG41" s="97">
        <v>0</v>
      </c>
      <c r="CH41" s="97">
        <v>0</v>
      </c>
      <c r="CI41" s="97">
        <v>0</v>
      </c>
      <c r="CJ41" s="97">
        <v>0</v>
      </c>
      <c r="CK41" s="188">
        <v>0</v>
      </c>
      <c r="CL41" s="97">
        <v>0</v>
      </c>
      <c r="CM41" s="97">
        <v>0</v>
      </c>
      <c r="CN41" s="97">
        <v>2</v>
      </c>
      <c r="CO41" s="97">
        <v>0</v>
      </c>
      <c r="CP41" s="188">
        <v>2</v>
      </c>
      <c r="CQ41" s="97">
        <v>0</v>
      </c>
      <c r="CR41" s="97">
        <v>1</v>
      </c>
      <c r="CS41" s="97">
        <v>0</v>
      </c>
      <c r="CT41" s="97">
        <v>0</v>
      </c>
      <c r="CU41" s="188">
        <v>0</v>
      </c>
      <c r="CV41" s="97">
        <v>0</v>
      </c>
      <c r="CW41" s="97">
        <v>0</v>
      </c>
      <c r="CX41" s="97">
        <v>0</v>
      </c>
      <c r="CY41" s="97">
        <v>0</v>
      </c>
      <c r="CZ41" s="188">
        <v>0</v>
      </c>
      <c r="DA41" s="97">
        <f t="shared" si="7"/>
        <v>5</v>
      </c>
      <c r="DB41" s="97"/>
      <c r="DC41" s="97"/>
    </row>
    <row r="42" spans="1:107">
      <c r="A42" s="19" t="s">
        <v>55</v>
      </c>
      <c r="B42" s="188">
        <f t="shared" si="9"/>
        <v>0</v>
      </c>
      <c r="C42" s="97">
        <f t="shared" si="9"/>
        <v>0</v>
      </c>
      <c r="D42" s="97">
        <f t="shared" si="9"/>
        <v>0</v>
      </c>
      <c r="E42" s="97">
        <f t="shared" si="9"/>
        <v>0</v>
      </c>
      <c r="F42" s="97">
        <f t="shared" si="9"/>
        <v>0</v>
      </c>
      <c r="G42" s="188">
        <v>0</v>
      </c>
      <c r="H42" s="97">
        <f t="shared" si="10"/>
        <v>0</v>
      </c>
      <c r="I42" s="97">
        <f t="shared" si="10"/>
        <v>0</v>
      </c>
      <c r="J42" s="97">
        <f t="shared" si="10"/>
        <v>0</v>
      </c>
      <c r="K42" s="97">
        <f t="shared" si="10"/>
        <v>0</v>
      </c>
      <c r="L42" s="188">
        <v>0</v>
      </c>
      <c r="M42" s="97">
        <f t="shared" si="11"/>
        <v>0</v>
      </c>
      <c r="N42" s="97">
        <f t="shared" si="11"/>
        <v>0</v>
      </c>
      <c r="O42" s="97">
        <f t="shared" si="11"/>
        <v>0</v>
      </c>
      <c r="P42" s="97">
        <f t="shared" si="11"/>
        <v>0</v>
      </c>
      <c r="Q42" s="188">
        <v>0</v>
      </c>
      <c r="R42" s="97">
        <f t="shared" si="12"/>
        <v>0</v>
      </c>
      <c r="S42" s="97">
        <f t="shared" si="12"/>
        <v>0</v>
      </c>
      <c r="T42" s="97">
        <f t="shared" si="12"/>
        <v>0</v>
      </c>
      <c r="U42" s="97">
        <f t="shared" si="12"/>
        <v>0</v>
      </c>
      <c r="V42" s="188">
        <v>0</v>
      </c>
      <c r="W42" s="97">
        <f t="shared" si="13"/>
        <v>0</v>
      </c>
      <c r="X42" s="97">
        <f t="shared" si="13"/>
        <v>0</v>
      </c>
      <c r="Y42" s="97">
        <f t="shared" si="13"/>
        <v>0</v>
      </c>
      <c r="Z42" s="97">
        <f t="shared" si="13"/>
        <v>0</v>
      </c>
      <c r="AA42" s="188">
        <v>0</v>
      </c>
      <c r="AB42" s="97">
        <f t="shared" si="14"/>
        <v>0</v>
      </c>
      <c r="AC42" s="97">
        <f t="shared" si="14"/>
        <v>0</v>
      </c>
      <c r="AD42" s="97">
        <f t="shared" si="14"/>
        <v>0</v>
      </c>
      <c r="AE42" s="97">
        <f t="shared" si="14"/>
        <v>0</v>
      </c>
      <c r="AF42" s="188">
        <v>0</v>
      </c>
      <c r="AG42" s="20">
        <f t="shared" si="6"/>
        <v>0</v>
      </c>
      <c r="AK42" s="108" t="s">
        <v>55</v>
      </c>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v>0</v>
      </c>
      <c r="CC42" s="108" t="s">
        <v>54</v>
      </c>
      <c r="CD42" s="97">
        <v>0</v>
      </c>
      <c r="CE42" s="97">
        <v>0</v>
      </c>
      <c r="CF42" s="188">
        <v>0</v>
      </c>
      <c r="CG42" s="97">
        <v>0</v>
      </c>
      <c r="CH42" s="97">
        <v>0</v>
      </c>
      <c r="CI42" s="97">
        <v>0</v>
      </c>
      <c r="CJ42" s="97">
        <v>0</v>
      </c>
      <c r="CK42" s="188">
        <v>0</v>
      </c>
      <c r="CL42" s="97">
        <v>0</v>
      </c>
      <c r="CM42" s="97">
        <v>0</v>
      </c>
      <c r="CN42" s="97">
        <v>0</v>
      </c>
      <c r="CO42" s="97">
        <v>0</v>
      </c>
      <c r="CP42" s="188">
        <v>0</v>
      </c>
      <c r="CQ42" s="97">
        <v>0</v>
      </c>
      <c r="CR42" s="97">
        <v>0</v>
      </c>
      <c r="CS42" s="97">
        <v>0</v>
      </c>
      <c r="CT42" s="97">
        <v>0</v>
      </c>
      <c r="CU42" s="188">
        <v>0</v>
      </c>
      <c r="CV42" s="97">
        <v>0</v>
      </c>
      <c r="CW42" s="97">
        <v>0</v>
      </c>
      <c r="CX42" s="97">
        <v>0</v>
      </c>
      <c r="CY42" s="97">
        <v>0</v>
      </c>
      <c r="CZ42" s="188">
        <v>0</v>
      </c>
      <c r="DA42" s="97">
        <f t="shared" si="7"/>
        <v>0</v>
      </c>
      <c r="DB42" s="97"/>
      <c r="DC42" s="97"/>
    </row>
    <row r="43" spans="1:107">
      <c r="A43" s="3" t="s">
        <v>15</v>
      </c>
      <c r="B43" s="188">
        <f t="shared" si="9"/>
        <v>0</v>
      </c>
      <c r="C43" s="97">
        <f t="shared" si="9"/>
        <v>0</v>
      </c>
      <c r="D43" s="97">
        <f t="shared" si="9"/>
        <v>0</v>
      </c>
      <c r="E43" s="97">
        <f t="shared" si="9"/>
        <v>0</v>
      </c>
      <c r="F43" s="97">
        <f t="shared" si="9"/>
        <v>0</v>
      </c>
      <c r="G43" s="188">
        <v>0</v>
      </c>
      <c r="H43" s="97">
        <f t="shared" si="10"/>
        <v>0</v>
      </c>
      <c r="I43" s="97">
        <f t="shared" si="10"/>
        <v>0</v>
      </c>
      <c r="J43" s="97">
        <f t="shared" si="10"/>
        <v>0</v>
      </c>
      <c r="K43" s="97">
        <f t="shared" si="10"/>
        <v>0</v>
      </c>
      <c r="L43" s="188">
        <v>0</v>
      </c>
      <c r="M43" s="97">
        <f t="shared" si="11"/>
        <v>0</v>
      </c>
      <c r="N43" s="97">
        <f t="shared" si="11"/>
        <v>0</v>
      </c>
      <c r="O43" s="97">
        <f t="shared" si="11"/>
        <v>3</v>
      </c>
      <c r="P43" s="97">
        <f t="shared" si="11"/>
        <v>1</v>
      </c>
      <c r="Q43" s="188">
        <v>0</v>
      </c>
      <c r="R43" s="97">
        <f t="shared" si="12"/>
        <v>0</v>
      </c>
      <c r="S43" s="97">
        <f t="shared" si="12"/>
        <v>8</v>
      </c>
      <c r="T43" s="97">
        <f t="shared" si="12"/>
        <v>4</v>
      </c>
      <c r="U43" s="97">
        <f t="shared" si="12"/>
        <v>0</v>
      </c>
      <c r="V43" s="188">
        <v>4</v>
      </c>
      <c r="W43" s="97">
        <f t="shared" si="13"/>
        <v>0</v>
      </c>
      <c r="X43" s="97">
        <f t="shared" si="13"/>
        <v>20</v>
      </c>
      <c r="Y43" s="97">
        <f t="shared" si="13"/>
        <v>0</v>
      </c>
      <c r="Z43" s="97">
        <f t="shared" si="13"/>
        <v>0</v>
      </c>
      <c r="AA43" s="188">
        <v>14</v>
      </c>
      <c r="AB43" s="97">
        <f t="shared" si="14"/>
        <v>104</v>
      </c>
      <c r="AC43" s="97">
        <f t="shared" si="14"/>
        <v>0</v>
      </c>
      <c r="AD43" s="97">
        <f t="shared" si="14"/>
        <v>0</v>
      </c>
      <c r="AE43" s="97">
        <f t="shared" si="14"/>
        <v>0</v>
      </c>
      <c r="AF43" s="188">
        <v>0</v>
      </c>
      <c r="AG43" s="20">
        <f t="shared" si="6"/>
        <v>158</v>
      </c>
      <c r="AK43" s="108" t="s">
        <v>15</v>
      </c>
      <c r="AL43" s="97"/>
      <c r="AM43" s="97"/>
      <c r="AN43" s="97"/>
      <c r="AO43" s="97"/>
      <c r="AP43" s="97"/>
      <c r="AQ43" s="97"/>
      <c r="AR43" s="97"/>
      <c r="AS43" s="97"/>
      <c r="AT43" s="97"/>
      <c r="AU43" s="97"/>
      <c r="AV43" s="97"/>
      <c r="AW43" s="97"/>
      <c r="AX43" s="97"/>
      <c r="AY43" s="97"/>
      <c r="AZ43" s="97"/>
      <c r="BA43" s="97"/>
      <c r="BB43" s="97"/>
      <c r="BC43" s="97" t="s">
        <v>167</v>
      </c>
      <c r="BD43" s="97" t="s">
        <v>167</v>
      </c>
      <c r="BE43" s="97" t="s">
        <v>167</v>
      </c>
      <c r="BF43" s="97" t="s">
        <v>167</v>
      </c>
      <c r="BG43" s="97" t="s">
        <v>167</v>
      </c>
      <c r="BH43" s="97" t="s">
        <v>167</v>
      </c>
      <c r="BI43" s="97">
        <v>9</v>
      </c>
      <c r="BJ43" s="97">
        <v>75</v>
      </c>
      <c r="BK43" s="97" t="s">
        <v>167</v>
      </c>
      <c r="BL43" s="97" t="s">
        <v>167</v>
      </c>
      <c r="BM43" s="97" t="s">
        <v>167</v>
      </c>
      <c r="BN43" s="97" t="s">
        <v>167</v>
      </c>
      <c r="BO43" s="97" t="s">
        <v>167</v>
      </c>
      <c r="BP43" s="97" t="s">
        <v>167</v>
      </c>
      <c r="BQ43" s="97" t="s">
        <v>167</v>
      </c>
      <c r="BR43" s="97" t="s">
        <v>167</v>
      </c>
      <c r="BS43" s="97">
        <v>10</v>
      </c>
      <c r="BT43" s="97">
        <v>10</v>
      </c>
      <c r="BU43" s="97">
        <v>15</v>
      </c>
      <c r="BV43" s="97" t="s">
        <v>167</v>
      </c>
      <c r="BW43" s="97" t="s">
        <v>167</v>
      </c>
      <c r="BX43" s="97">
        <v>119</v>
      </c>
      <c r="CC43" s="108" t="s">
        <v>55</v>
      </c>
      <c r="CD43" s="97">
        <v>0</v>
      </c>
      <c r="CE43" s="97">
        <v>0</v>
      </c>
      <c r="CF43" s="188">
        <v>0</v>
      </c>
      <c r="CG43" s="97">
        <v>0</v>
      </c>
      <c r="CH43" s="97">
        <v>0</v>
      </c>
      <c r="CI43" s="97">
        <v>0</v>
      </c>
      <c r="CJ43" s="97">
        <v>0</v>
      </c>
      <c r="CK43" s="188">
        <v>0</v>
      </c>
      <c r="CL43" s="97">
        <v>0</v>
      </c>
      <c r="CM43" s="97">
        <v>0</v>
      </c>
      <c r="CN43" s="97">
        <v>0</v>
      </c>
      <c r="CO43" s="97">
        <v>0</v>
      </c>
      <c r="CP43" s="188">
        <v>0</v>
      </c>
      <c r="CQ43" s="97">
        <v>0</v>
      </c>
      <c r="CR43" s="97">
        <v>0</v>
      </c>
      <c r="CS43" s="97">
        <v>0</v>
      </c>
      <c r="CT43" s="97">
        <v>0</v>
      </c>
      <c r="CU43" s="188">
        <v>0</v>
      </c>
      <c r="CV43" s="97">
        <v>0</v>
      </c>
      <c r="CW43" s="97">
        <v>0</v>
      </c>
      <c r="CX43" s="97">
        <v>0</v>
      </c>
      <c r="CY43" s="97">
        <v>0</v>
      </c>
      <c r="CZ43" s="188">
        <v>0</v>
      </c>
      <c r="DA43" s="97">
        <f t="shared" si="7"/>
        <v>0</v>
      </c>
      <c r="DB43" s="97"/>
      <c r="DC43" s="97"/>
    </row>
    <row r="44" spans="1:107">
      <c r="A44" s="19" t="s">
        <v>56</v>
      </c>
      <c r="B44" s="188">
        <f t="shared" si="9"/>
        <v>0</v>
      </c>
      <c r="C44" s="97">
        <f t="shared" si="9"/>
        <v>0</v>
      </c>
      <c r="D44" s="97">
        <f t="shared" si="9"/>
        <v>0</v>
      </c>
      <c r="E44" s="97">
        <f t="shared" si="9"/>
        <v>0</v>
      </c>
      <c r="F44" s="97">
        <f t="shared" si="9"/>
        <v>0</v>
      </c>
      <c r="G44" s="188">
        <v>0</v>
      </c>
      <c r="H44" s="97">
        <f t="shared" si="10"/>
        <v>0</v>
      </c>
      <c r="I44" s="97">
        <f t="shared" si="10"/>
        <v>0</v>
      </c>
      <c r="J44" s="97">
        <f t="shared" si="10"/>
        <v>0</v>
      </c>
      <c r="K44" s="97">
        <f t="shared" si="10"/>
        <v>0</v>
      </c>
      <c r="L44" s="188">
        <v>0</v>
      </c>
      <c r="M44" s="97">
        <f t="shared" si="11"/>
        <v>0</v>
      </c>
      <c r="N44" s="97">
        <f t="shared" si="11"/>
        <v>0</v>
      </c>
      <c r="O44" s="97">
        <f t="shared" si="11"/>
        <v>0</v>
      </c>
      <c r="P44" s="97">
        <f t="shared" si="11"/>
        <v>0</v>
      </c>
      <c r="Q44" s="188">
        <v>0</v>
      </c>
      <c r="R44" s="97">
        <f t="shared" si="12"/>
        <v>0</v>
      </c>
      <c r="S44" s="97">
        <f t="shared" si="12"/>
        <v>0</v>
      </c>
      <c r="T44" s="97">
        <f t="shared" si="12"/>
        <v>2</v>
      </c>
      <c r="U44" s="97">
        <f t="shared" si="12"/>
        <v>0</v>
      </c>
      <c r="V44" s="188">
        <v>19</v>
      </c>
      <c r="W44" s="97">
        <f t="shared" si="13"/>
        <v>0</v>
      </c>
      <c r="X44" s="97">
        <f t="shared" si="13"/>
        <v>0</v>
      </c>
      <c r="Y44" s="97">
        <f t="shared" si="13"/>
        <v>0</v>
      </c>
      <c r="Z44" s="97">
        <f t="shared" si="13"/>
        <v>0</v>
      </c>
      <c r="AA44" s="188">
        <v>3</v>
      </c>
      <c r="AB44" s="97">
        <f t="shared" si="14"/>
        <v>0</v>
      </c>
      <c r="AC44" s="97">
        <f t="shared" si="14"/>
        <v>0</v>
      </c>
      <c r="AD44" s="97">
        <f t="shared" si="14"/>
        <v>0</v>
      </c>
      <c r="AE44" s="97">
        <f t="shared" si="14"/>
        <v>0</v>
      </c>
      <c r="AF44" s="188">
        <v>0</v>
      </c>
      <c r="AG44" s="20">
        <f t="shared" si="6"/>
        <v>24</v>
      </c>
      <c r="AK44" s="108" t="s">
        <v>56</v>
      </c>
      <c r="AL44" s="97"/>
      <c r="AM44" s="97"/>
      <c r="AN44" s="97"/>
      <c r="AO44" s="97"/>
      <c r="AP44" s="97"/>
      <c r="AQ44" s="97"/>
      <c r="AR44" s="97"/>
      <c r="AS44" s="97"/>
      <c r="AT44" s="97"/>
      <c r="AU44" s="97"/>
      <c r="AV44" s="97"/>
      <c r="AW44" s="97"/>
      <c r="AX44" s="97"/>
      <c r="AY44" s="97"/>
      <c r="AZ44" s="97"/>
      <c r="BA44" s="97"/>
      <c r="BB44" s="97"/>
      <c r="BC44" s="97" t="s">
        <v>167</v>
      </c>
      <c r="BD44" s="97">
        <v>4</v>
      </c>
      <c r="BE44" s="97" t="s">
        <v>167</v>
      </c>
      <c r="BF44" s="97" t="s">
        <v>167</v>
      </c>
      <c r="BG44" s="97" t="s">
        <v>167</v>
      </c>
      <c r="BH44" s="97">
        <v>3</v>
      </c>
      <c r="BI44" s="97">
        <v>10</v>
      </c>
      <c r="BJ44" s="97">
        <v>6</v>
      </c>
      <c r="BK44" s="97" t="s">
        <v>167</v>
      </c>
      <c r="BL44" s="97" t="s">
        <v>167</v>
      </c>
      <c r="BM44" s="97" t="s">
        <v>167</v>
      </c>
      <c r="BN44" s="97" t="s">
        <v>167</v>
      </c>
      <c r="BO44" s="97" t="s">
        <v>167</v>
      </c>
      <c r="BP44" s="97">
        <v>4</v>
      </c>
      <c r="BQ44" s="97" t="s">
        <v>167</v>
      </c>
      <c r="BR44" s="97" t="s">
        <v>167</v>
      </c>
      <c r="BS44" s="97" t="s">
        <v>167</v>
      </c>
      <c r="BT44" s="97" t="s">
        <v>167</v>
      </c>
      <c r="BU44" s="97">
        <v>12</v>
      </c>
      <c r="BV44" s="97" t="s">
        <v>167</v>
      </c>
      <c r="BW44" s="97" t="s">
        <v>167</v>
      </c>
      <c r="BX44" s="97">
        <v>39</v>
      </c>
      <c r="CC44" s="108" t="s">
        <v>15</v>
      </c>
      <c r="CD44" s="97">
        <v>0</v>
      </c>
      <c r="CE44" s="97">
        <v>0</v>
      </c>
      <c r="CF44" s="188">
        <v>0</v>
      </c>
      <c r="CG44" s="97">
        <v>0</v>
      </c>
      <c r="CH44" s="97">
        <v>0</v>
      </c>
      <c r="CI44" s="97">
        <v>3</v>
      </c>
      <c r="CJ44" s="97">
        <v>1</v>
      </c>
      <c r="CK44" s="188">
        <v>0</v>
      </c>
      <c r="CL44" s="97">
        <v>0</v>
      </c>
      <c r="CM44" s="97">
        <v>8</v>
      </c>
      <c r="CN44" s="97">
        <v>4</v>
      </c>
      <c r="CO44" s="97">
        <v>0</v>
      </c>
      <c r="CP44" s="188">
        <v>4</v>
      </c>
      <c r="CQ44" s="97">
        <v>0</v>
      </c>
      <c r="CR44" s="97">
        <v>20</v>
      </c>
      <c r="CS44" s="97">
        <v>0</v>
      </c>
      <c r="CT44" s="97">
        <v>0</v>
      </c>
      <c r="CU44" s="188">
        <v>14</v>
      </c>
      <c r="CV44" s="97">
        <v>104</v>
      </c>
      <c r="CW44" s="97">
        <v>0</v>
      </c>
      <c r="CX44" s="97">
        <v>0</v>
      </c>
      <c r="CY44" s="97">
        <v>0</v>
      </c>
      <c r="CZ44" s="188">
        <v>0</v>
      </c>
      <c r="DA44" s="97">
        <f t="shared" si="7"/>
        <v>158</v>
      </c>
      <c r="DB44" s="97"/>
      <c r="DC44" s="97"/>
    </row>
    <row r="45" spans="1:107">
      <c r="A45" s="19" t="s">
        <v>49</v>
      </c>
      <c r="B45" s="188">
        <f t="shared" ref="B45:F49" si="15">SUM(B91)+B134+B177+B220</f>
        <v>0</v>
      </c>
      <c r="C45" s="97">
        <f t="shared" si="15"/>
        <v>0</v>
      </c>
      <c r="D45" s="97">
        <f t="shared" si="15"/>
        <v>0</v>
      </c>
      <c r="E45" s="97">
        <f t="shared" si="15"/>
        <v>0</v>
      </c>
      <c r="F45" s="97">
        <f t="shared" si="15"/>
        <v>0</v>
      </c>
      <c r="G45" s="188">
        <v>0</v>
      </c>
      <c r="H45" s="97">
        <f t="shared" si="10"/>
        <v>0</v>
      </c>
      <c r="I45" s="97">
        <f t="shared" si="10"/>
        <v>0</v>
      </c>
      <c r="J45" s="97">
        <f t="shared" si="10"/>
        <v>0</v>
      </c>
      <c r="K45" s="97">
        <f t="shared" si="10"/>
        <v>0</v>
      </c>
      <c r="L45" s="188">
        <v>0</v>
      </c>
      <c r="M45" s="97">
        <f t="shared" si="11"/>
        <v>0</v>
      </c>
      <c r="N45" s="97">
        <f t="shared" si="11"/>
        <v>0</v>
      </c>
      <c r="O45" s="97">
        <f t="shared" si="11"/>
        <v>0</v>
      </c>
      <c r="P45" s="97">
        <f t="shared" si="11"/>
        <v>0</v>
      </c>
      <c r="Q45" s="188">
        <v>6</v>
      </c>
      <c r="R45" s="97">
        <f t="shared" si="12"/>
        <v>6</v>
      </c>
      <c r="S45" s="97">
        <f t="shared" si="12"/>
        <v>0</v>
      </c>
      <c r="T45" s="97">
        <f t="shared" si="12"/>
        <v>0</v>
      </c>
      <c r="U45" s="97">
        <f t="shared" si="12"/>
        <v>0</v>
      </c>
      <c r="V45" s="188">
        <v>155</v>
      </c>
      <c r="W45" s="97">
        <f t="shared" si="13"/>
        <v>100</v>
      </c>
      <c r="X45" s="97">
        <f t="shared" si="13"/>
        <v>0</v>
      </c>
      <c r="Y45" s="97">
        <f t="shared" si="13"/>
        <v>70</v>
      </c>
      <c r="Z45" s="97">
        <f t="shared" si="13"/>
        <v>0</v>
      </c>
      <c r="AA45" s="188">
        <v>142</v>
      </c>
      <c r="AB45" s="97">
        <f t="shared" si="14"/>
        <v>0</v>
      </c>
      <c r="AC45" s="97">
        <f t="shared" si="14"/>
        <v>0</v>
      </c>
      <c r="AD45" s="97">
        <f t="shared" si="14"/>
        <v>10</v>
      </c>
      <c r="AE45" s="97">
        <f t="shared" si="14"/>
        <v>0</v>
      </c>
      <c r="AF45" s="188">
        <v>41</v>
      </c>
      <c r="AG45" s="20">
        <f t="shared" si="6"/>
        <v>530</v>
      </c>
      <c r="AK45" s="108" t="s">
        <v>49</v>
      </c>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v>0</v>
      </c>
      <c r="CC45" s="108" t="s">
        <v>56</v>
      </c>
      <c r="CD45" s="97">
        <v>0</v>
      </c>
      <c r="CE45" s="97">
        <v>0</v>
      </c>
      <c r="CF45" s="188">
        <v>0</v>
      </c>
      <c r="CG45" s="97">
        <v>0</v>
      </c>
      <c r="CH45" s="97">
        <v>0</v>
      </c>
      <c r="CI45" s="97">
        <v>0</v>
      </c>
      <c r="CJ45" s="97">
        <v>0</v>
      </c>
      <c r="CK45" s="188">
        <v>0</v>
      </c>
      <c r="CL45" s="97">
        <v>0</v>
      </c>
      <c r="CM45" s="97">
        <v>0</v>
      </c>
      <c r="CN45" s="97">
        <v>2</v>
      </c>
      <c r="CO45" s="97">
        <v>0</v>
      </c>
      <c r="CP45" s="188">
        <v>19</v>
      </c>
      <c r="CQ45" s="97">
        <v>0</v>
      </c>
      <c r="CR45" s="97">
        <v>0</v>
      </c>
      <c r="CS45" s="97">
        <v>0</v>
      </c>
      <c r="CT45" s="97">
        <v>0</v>
      </c>
      <c r="CU45" s="188">
        <v>3</v>
      </c>
      <c r="CV45" s="97">
        <v>0</v>
      </c>
      <c r="CW45" s="97">
        <v>0</v>
      </c>
      <c r="CX45" s="97">
        <v>0</v>
      </c>
      <c r="CY45" s="97">
        <v>0</v>
      </c>
      <c r="CZ45" s="188">
        <v>0</v>
      </c>
      <c r="DA45" s="97">
        <f t="shared" si="7"/>
        <v>24</v>
      </c>
      <c r="DB45" s="97"/>
      <c r="DC45" s="97"/>
    </row>
    <row r="46" spans="1:107">
      <c r="A46" s="3" t="s">
        <v>16</v>
      </c>
      <c r="B46" s="188">
        <f t="shared" si="15"/>
        <v>0</v>
      </c>
      <c r="C46" s="97">
        <f t="shared" si="15"/>
        <v>0</v>
      </c>
      <c r="D46" s="97">
        <f t="shared" si="15"/>
        <v>0</v>
      </c>
      <c r="E46" s="97">
        <f t="shared" si="15"/>
        <v>0</v>
      </c>
      <c r="F46" s="97">
        <f t="shared" si="15"/>
        <v>0</v>
      </c>
      <c r="G46" s="188">
        <v>0</v>
      </c>
      <c r="H46" s="97">
        <f t="shared" si="10"/>
        <v>0</v>
      </c>
      <c r="I46" s="97">
        <f t="shared" si="10"/>
        <v>0</v>
      </c>
      <c r="J46" s="97">
        <f t="shared" si="10"/>
        <v>0</v>
      </c>
      <c r="K46" s="97">
        <f t="shared" si="10"/>
        <v>0</v>
      </c>
      <c r="L46" s="188">
        <v>0</v>
      </c>
      <c r="M46" s="97">
        <f t="shared" si="11"/>
        <v>0</v>
      </c>
      <c r="N46" s="97">
        <f t="shared" si="11"/>
        <v>0</v>
      </c>
      <c r="O46" s="97">
        <f t="shared" si="11"/>
        <v>0</v>
      </c>
      <c r="P46" s="97">
        <f t="shared" si="11"/>
        <v>0</v>
      </c>
      <c r="Q46" s="188">
        <v>0</v>
      </c>
      <c r="R46" s="97">
        <f t="shared" si="12"/>
        <v>0</v>
      </c>
      <c r="S46" s="97">
        <f t="shared" si="12"/>
        <v>0</v>
      </c>
      <c r="T46" s="97">
        <f t="shared" si="12"/>
        <v>0</v>
      </c>
      <c r="U46" s="97">
        <f t="shared" si="12"/>
        <v>0</v>
      </c>
      <c r="V46" s="188">
        <v>0</v>
      </c>
      <c r="W46" s="97">
        <f t="shared" si="13"/>
        <v>0</v>
      </c>
      <c r="X46" s="97">
        <f t="shared" si="13"/>
        <v>0</v>
      </c>
      <c r="Y46" s="97">
        <f t="shared" si="13"/>
        <v>0</v>
      </c>
      <c r="Z46" s="97">
        <f t="shared" si="13"/>
        <v>0</v>
      </c>
      <c r="AA46" s="188">
        <v>0</v>
      </c>
      <c r="AB46" s="97">
        <f t="shared" si="14"/>
        <v>0</v>
      </c>
      <c r="AC46" s="97">
        <f t="shared" si="14"/>
        <v>0</v>
      </c>
      <c r="AD46" s="97">
        <f t="shared" si="14"/>
        <v>0</v>
      </c>
      <c r="AE46" s="97">
        <f t="shared" si="14"/>
        <v>0</v>
      </c>
      <c r="AF46" s="188">
        <v>0</v>
      </c>
      <c r="AG46" s="20">
        <f t="shared" si="6"/>
        <v>0</v>
      </c>
      <c r="AK46" s="108" t="s">
        <v>16</v>
      </c>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v>0</v>
      </c>
      <c r="CC46" s="108" t="s">
        <v>49</v>
      </c>
      <c r="CD46" s="97">
        <v>0</v>
      </c>
      <c r="CE46" s="97">
        <v>0</v>
      </c>
      <c r="CF46" s="188">
        <v>0</v>
      </c>
      <c r="CG46" s="97">
        <v>0</v>
      </c>
      <c r="CH46" s="97">
        <v>0</v>
      </c>
      <c r="CI46" s="97">
        <v>0</v>
      </c>
      <c r="CJ46" s="97">
        <v>0</v>
      </c>
      <c r="CK46" s="188">
        <v>6</v>
      </c>
      <c r="CL46" s="97">
        <v>6</v>
      </c>
      <c r="CM46" s="97">
        <v>0</v>
      </c>
      <c r="CN46" s="97">
        <v>0</v>
      </c>
      <c r="CO46" s="97">
        <v>0</v>
      </c>
      <c r="CP46" s="188">
        <v>155</v>
      </c>
      <c r="CQ46" s="97">
        <v>100</v>
      </c>
      <c r="CR46" s="97">
        <v>0</v>
      </c>
      <c r="CS46" s="97">
        <v>70</v>
      </c>
      <c r="CT46" s="97">
        <v>0</v>
      </c>
      <c r="CU46" s="188">
        <v>142</v>
      </c>
      <c r="CV46" s="97">
        <v>0</v>
      </c>
      <c r="CW46" s="97">
        <v>0</v>
      </c>
      <c r="CX46" s="97">
        <v>10</v>
      </c>
      <c r="CY46" s="97">
        <v>0</v>
      </c>
      <c r="CZ46" s="188">
        <v>41</v>
      </c>
      <c r="DA46" s="97">
        <f t="shared" si="7"/>
        <v>530</v>
      </c>
      <c r="DB46" s="97"/>
      <c r="DC46" s="97"/>
    </row>
    <row r="47" spans="1:107">
      <c r="A47" s="19" t="s">
        <v>57</v>
      </c>
      <c r="B47" s="188">
        <f t="shared" si="15"/>
        <v>0</v>
      </c>
      <c r="C47" s="97">
        <f t="shared" si="15"/>
        <v>0</v>
      </c>
      <c r="D47" s="97">
        <f t="shared" si="15"/>
        <v>0</v>
      </c>
      <c r="E47" s="97">
        <f t="shared" si="15"/>
        <v>0</v>
      </c>
      <c r="F47" s="97">
        <f t="shared" si="15"/>
        <v>0</v>
      </c>
      <c r="G47" s="188">
        <v>0</v>
      </c>
      <c r="H47" s="97">
        <f t="shared" si="10"/>
        <v>0</v>
      </c>
      <c r="I47" s="97">
        <f t="shared" si="10"/>
        <v>0</v>
      </c>
      <c r="J47" s="97">
        <f t="shared" si="10"/>
        <v>0</v>
      </c>
      <c r="K47" s="97">
        <f t="shared" si="10"/>
        <v>0</v>
      </c>
      <c r="L47" s="188">
        <v>0</v>
      </c>
      <c r="M47" s="97">
        <f t="shared" si="11"/>
        <v>0</v>
      </c>
      <c r="N47" s="97">
        <f t="shared" si="11"/>
        <v>0</v>
      </c>
      <c r="O47" s="97">
        <f t="shared" si="11"/>
        <v>0</v>
      </c>
      <c r="P47" s="97">
        <f t="shared" si="11"/>
        <v>0</v>
      </c>
      <c r="Q47" s="188">
        <v>0</v>
      </c>
      <c r="R47" s="97">
        <f t="shared" si="12"/>
        <v>0</v>
      </c>
      <c r="S47" s="97">
        <f t="shared" si="12"/>
        <v>0</v>
      </c>
      <c r="T47" s="97">
        <f t="shared" si="12"/>
        <v>0</v>
      </c>
      <c r="U47" s="97">
        <f t="shared" si="12"/>
        <v>0</v>
      </c>
      <c r="V47" s="188">
        <v>0</v>
      </c>
      <c r="W47" s="97">
        <f t="shared" si="13"/>
        <v>0</v>
      </c>
      <c r="X47" s="97">
        <f t="shared" si="13"/>
        <v>0</v>
      </c>
      <c r="Y47" s="97">
        <f t="shared" si="13"/>
        <v>0</v>
      </c>
      <c r="Z47" s="97">
        <f t="shared" si="13"/>
        <v>0</v>
      </c>
      <c r="AA47" s="188">
        <v>0</v>
      </c>
      <c r="AB47" s="97">
        <f t="shared" si="14"/>
        <v>0</v>
      </c>
      <c r="AC47" s="97">
        <f t="shared" si="14"/>
        <v>0</v>
      </c>
      <c r="AD47" s="97">
        <f t="shared" si="14"/>
        <v>0</v>
      </c>
      <c r="AE47" s="97">
        <f t="shared" si="14"/>
        <v>0</v>
      </c>
      <c r="AF47" s="188">
        <v>0</v>
      </c>
      <c r="AG47" s="20">
        <f t="shared" si="6"/>
        <v>0</v>
      </c>
      <c r="AK47" s="108" t="s">
        <v>57</v>
      </c>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v>0</v>
      </c>
      <c r="CC47" s="108" t="s">
        <v>16</v>
      </c>
      <c r="CD47" s="97">
        <v>0</v>
      </c>
      <c r="CE47" s="97">
        <v>0</v>
      </c>
      <c r="CF47" s="188">
        <v>0</v>
      </c>
      <c r="CG47" s="97">
        <v>0</v>
      </c>
      <c r="CH47" s="97">
        <v>0</v>
      </c>
      <c r="CI47" s="97">
        <v>0</v>
      </c>
      <c r="CJ47" s="97">
        <v>0</v>
      </c>
      <c r="CK47" s="188">
        <v>0</v>
      </c>
      <c r="CL47" s="97">
        <v>0</v>
      </c>
      <c r="CM47" s="97">
        <v>0</v>
      </c>
      <c r="CN47" s="97">
        <v>0</v>
      </c>
      <c r="CO47" s="97">
        <v>0</v>
      </c>
      <c r="CP47" s="188">
        <v>0</v>
      </c>
      <c r="CQ47" s="97">
        <v>0</v>
      </c>
      <c r="CR47" s="97">
        <v>0</v>
      </c>
      <c r="CS47" s="97">
        <v>0</v>
      </c>
      <c r="CT47" s="97">
        <v>0</v>
      </c>
      <c r="CU47" s="188">
        <v>0</v>
      </c>
      <c r="CV47" s="97">
        <v>0</v>
      </c>
      <c r="CW47" s="97">
        <v>0</v>
      </c>
      <c r="CX47" s="97">
        <v>0</v>
      </c>
      <c r="CY47" s="97">
        <v>0</v>
      </c>
      <c r="CZ47" s="188">
        <v>0</v>
      </c>
      <c r="DA47" s="97">
        <f t="shared" si="7"/>
        <v>0</v>
      </c>
      <c r="DB47" s="97"/>
      <c r="DC47" s="97"/>
    </row>
    <row r="48" spans="1:107">
      <c r="A48" s="3" t="s">
        <v>17</v>
      </c>
      <c r="B48" s="188">
        <f t="shared" si="15"/>
        <v>0</v>
      </c>
      <c r="C48" s="97">
        <f t="shared" si="15"/>
        <v>0</v>
      </c>
      <c r="D48" s="97">
        <f t="shared" si="15"/>
        <v>0</v>
      </c>
      <c r="E48" s="97">
        <f t="shared" si="15"/>
        <v>0</v>
      </c>
      <c r="F48" s="97">
        <f t="shared" si="15"/>
        <v>0</v>
      </c>
      <c r="G48" s="188">
        <v>0</v>
      </c>
      <c r="H48" s="97">
        <f t="shared" si="10"/>
        <v>0</v>
      </c>
      <c r="I48" s="97">
        <f t="shared" si="10"/>
        <v>0</v>
      </c>
      <c r="J48" s="97">
        <f t="shared" si="10"/>
        <v>0</v>
      </c>
      <c r="K48" s="97">
        <f t="shared" si="10"/>
        <v>0</v>
      </c>
      <c r="L48" s="188">
        <v>0</v>
      </c>
      <c r="M48" s="97">
        <f t="shared" si="11"/>
        <v>0</v>
      </c>
      <c r="N48" s="97">
        <f t="shared" si="11"/>
        <v>0</v>
      </c>
      <c r="O48" s="97">
        <f t="shared" si="11"/>
        <v>0</v>
      </c>
      <c r="P48" s="97">
        <f t="shared" si="11"/>
        <v>0</v>
      </c>
      <c r="Q48" s="188">
        <v>500</v>
      </c>
      <c r="R48" s="97">
        <f t="shared" si="12"/>
        <v>0</v>
      </c>
      <c r="S48" s="97">
        <f t="shared" si="12"/>
        <v>0</v>
      </c>
      <c r="T48" s="97">
        <f t="shared" si="12"/>
        <v>0</v>
      </c>
      <c r="U48" s="97">
        <f t="shared" si="12"/>
        <v>0</v>
      </c>
      <c r="V48" s="188">
        <v>0</v>
      </c>
      <c r="W48" s="97">
        <f t="shared" si="13"/>
        <v>0</v>
      </c>
      <c r="X48" s="97">
        <f t="shared" si="13"/>
        <v>0</v>
      </c>
      <c r="Y48" s="97">
        <f t="shared" si="13"/>
        <v>0</v>
      </c>
      <c r="Z48" s="97">
        <f t="shared" si="13"/>
        <v>0</v>
      </c>
      <c r="AA48" s="188">
        <v>200</v>
      </c>
      <c r="AB48" s="97">
        <f t="shared" si="14"/>
        <v>0</v>
      </c>
      <c r="AC48" s="97">
        <f t="shared" si="14"/>
        <v>0</v>
      </c>
      <c r="AD48" s="97">
        <f t="shared" si="14"/>
        <v>0</v>
      </c>
      <c r="AE48" s="97">
        <f t="shared" si="14"/>
        <v>0</v>
      </c>
      <c r="AF48" s="188">
        <v>3</v>
      </c>
      <c r="AG48" s="20">
        <f t="shared" si="6"/>
        <v>703</v>
      </c>
      <c r="AK48" s="108" t="s">
        <v>17</v>
      </c>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v>50</v>
      </c>
      <c r="BK48" s="97" t="s">
        <v>167</v>
      </c>
      <c r="BL48" s="97" t="s">
        <v>167</v>
      </c>
      <c r="BM48" s="97" t="s">
        <v>167</v>
      </c>
      <c r="BN48" s="97" t="s">
        <v>167</v>
      </c>
      <c r="BO48" s="97" t="s">
        <v>167</v>
      </c>
      <c r="BP48" s="97"/>
      <c r="BQ48" s="97"/>
      <c r="BR48" s="97"/>
      <c r="BS48" s="97"/>
      <c r="BT48" s="97"/>
      <c r="BU48" s="97"/>
      <c r="BV48" s="97"/>
      <c r="BW48" s="97"/>
      <c r="BX48" s="97">
        <v>50</v>
      </c>
      <c r="CC48" s="108" t="s">
        <v>57</v>
      </c>
      <c r="CD48" s="97">
        <v>0</v>
      </c>
      <c r="CE48" s="97">
        <v>0</v>
      </c>
      <c r="CF48" s="188">
        <v>0</v>
      </c>
      <c r="CG48" s="97">
        <v>0</v>
      </c>
      <c r="CH48" s="97">
        <v>0</v>
      </c>
      <c r="CI48" s="97">
        <v>0</v>
      </c>
      <c r="CJ48" s="97">
        <v>0</v>
      </c>
      <c r="CK48" s="188">
        <v>0</v>
      </c>
      <c r="CL48" s="97">
        <v>0</v>
      </c>
      <c r="CM48" s="97">
        <v>0</v>
      </c>
      <c r="CN48" s="97">
        <v>0</v>
      </c>
      <c r="CO48" s="97">
        <v>0</v>
      </c>
      <c r="CP48" s="188">
        <v>0</v>
      </c>
      <c r="CQ48" s="97">
        <v>0</v>
      </c>
      <c r="CR48" s="97">
        <v>0</v>
      </c>
      <c r="CS48" s="97">
        <v>0</v>
      </c>
      <c r="CT48" s="97">
        <v>0</v>
      </c>
      <c r="CU48" s="188">
        <v>0</v>
      </c>
      <c r="CV48" s="97">
        <v>0</v>
      </c>
      <c r="CW48" s="97">
        <v>0</v>
      </c>
      <c r="CX48" s="97">
        <v>0</v>
      </c>
      <c r="CY48" s="97">
        <v>0</v>
      </c>
      <c r="CZ48" s="188">
        <v>0</v>
      </c>
      <c r="DA48" s="97">
        <f t="shared" si="7"/>
        <v>0</v>
      </c>
      <c r="DB48" s="97"/>
      <c r="DC48" s="97"/>
    </row>
    <row r="49" spans="1:107">
      <c r="A49" s="131" t="s">
        <v>222</v>
      </c>
      <c r="B49" s="188">
        <f t="shared" si="15"/>
        <v>0</v>
      </c>
      <c r="C49" s="97">
        <f t="shared" si="15"/>
        <v>0</v>
      </c>
      <c r="D49" s="97">
        <f t="shared" si="15"/>
        <v>0</v>
      </c>
      <c r="E49" s="97">
        <f t="shared" si="15"/>
        <v>0</v>
      </c>
      <c r="F49" s="97">
        <f t="shared" si="15"/>
        <v>0</v>
      </c>
      <c r="G49" s="188">
        <v>0</v>
      </c>
      <c r="H49" s="97">
        <f t="shared" si="10"/>
        <v>0</v>
      </c>
      <c r="I49" s="97">
        <f t="shared" si="10"/>
        <v>0</v>
      </c>
      <c r="J49" s="97">
        <f t="shared" si="10"/>
        <v>0</v>
      </c>
      <c r="K49" s="97">
        <f t="shared" si="10"/>
        <v>0</v>
      </c>
      <c r="L49" s="188">
        <v>0</v>
      </c>
      <c r="M49" s="97">
        <f t="shared" si="11"/>
        <v>0</v>
      </c>
      <c r="N49" s="97">
        <f t="shared" si="11"/>
        <v>0</v>
      </c>
      <c r="O49" s="97">
        <f t="shared" si="11"/>
        <v>0</v>
      </c>
      <c r="P49" s="97">
        <f t="shared" si="11"/>
        <v>0</v>
      </c>
      <c r="Q49" s="188">
        <v>0</v>
      </c>
      <c r="R49" s="97">
        <f t="shared" si="12"/>
        <v>0</v>
      </c>
      <c r="S49" s="97">
        <f t="shared" si="12"/>
        <v>0</v>
      </c>
      <c r="T49" s="97">
        <f t="shared" si="12"/>
        <v>0</v>
      </c>
      <c r="U49" s="97">
        <f t="shared" si="12"/>
        <v>0</v>
      </c>
      <c r="V49" s="188">
        <v>0</v>
      </c>
      <c r="W49" s="97">
        <f t="shared" si="13"/>
        <v>0</v>
      </c>
      <c r="X49" s="97">
        <f t="shared" si="13"/>
        <v>0</v>
      </c>
      <c r="Y49" s="97">
        <f t="shared" si="13"/>
        <v>0</v>
      </c>
      <c r="Z49" s="97">
        <f t="shared" si="13"/>
        <v>0</v>
      </c>
      <c r="AA49" s="188">
        <v>2</v>
      </c>
      <c r="AB49" s="97">
        <f t="shared" si="14"/>
        <v>0</v>
      </c>
      <c r="AC49" s="97">
        <f t="shared" si="14"/>
        <v>0</v>
      </c>
      <c r="AD49" s="97">
        <f t="shared" si="14"/>
        <v>0</v>
      </c>
      <c r="AE49" s="97">
        <f t="shared" si="14"/>
        <v>0</v>
      </c>
      <c r="AF49" s="188">
        <v>3</v>
      </c>
      <c r="AG49" s="20">
        <f t="shared" si="6"/>
        <v>5</v>
      </c>
      <c r="AK49" s="131" t="s">
        <v>222</v>
      </c>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v>0</v>
      </c>
      <c r="CC49" s="108" t="s">
        <v>17</v>
      </c>
      <c r="CD49" s="97">
        <v>0</v>
      </c>
      <c r="CE49" s="97">
        <v>0</v>
      </c>
      <c r="CF49" s="188">
        <v>0</v>
      </c>
      <c r="CG49" s="97">
        <v>0</v>
      </c>
      <c r="CH49" s="97">
        <v>0</v>
      </c>
      <c r="CI49" s="97">
        <v>0</v>
      </c>
      <c r="CJ49" s="97">
        <v>0</v>
      </c>
      <c r="CK49" s="188">
        <v>500</v>
      </c>
      <c r="CL49" s="97">
        <v>0</v>
      </c>
      <c r="CM49" s="97">
        <v>0</v>
      </c>
      <c r="CN49" s="97">
        <v>0</v>
      </c>
      <c r="CO49" s="97">
        <v>0</v>
      </c>
      <c r="CP49" s="188">
        <v>0</v>
      </c>
      <c r="CQ49" s="97">
        <v>0</v>
      </c>
      <c r="CR49" s="97">
        <v>0</v>
      </c>
      <c r="CS49" s="97">
        <v>0</v>
      </c>
      <c r="CT49" s="97">
        <v>0</v>
      </c>
      <c r="CU49" s="188">
        <v>200</v>
      </c>
      <c r="CV49" s="97">
        <v>0</v>
      </c>
      <c r="CW49" s="97">
        <v>0</v>
      </c>
      <c r="CX49" s="97">
        <v>0</v>
      </c>
      <c r="CY49" s="97">
        <v>0</v>
      </c>
      <c r="CZ49" s="188">
        <v>3</v>
      </c>
      <c r="DA49" s="97">
        <f t="shared" si="7"/>
        <v>703</v>
      </c>
      <c r="DB49" s="97"/>
      <c r="DC49" s="97"/>
    </row>
    <row r="50" spans="1:107">
      <c r="A50" s="11" t="s">
        <v>24</v>
      </c>
      <c r="B50" s="188">
        <f t="shared" ref="B50:AF50" si="16">SUM(B15:B49)</f>
        <v>151</v>
      </c>
      <c r="C50" s="97">
        <f t="shared" si="16"/>
        <v>12</v>
      </c>
      <c r="D50" s="97">
        <f t="shared" si="16"/>
        <v>0</v>
      </c>
      <c r="E50" s="97">
        <f t="shared" si="16"/>
        <v>0</v>
      </c>
      <c r="F50" s="97">
        <f t="shared" si="16"/>
        <v>0</v>
      </c>
      <c r="G50" s="188">
        <f t="shared" si="16"/>
        <v>59</v>
      </c>
      <c r="H50" s="97">
        <f t="shared" si="16"/>
        <v>0</v>
      </c>
      <c r="I50" s="97">
        <f t="shared" si="16"/>
        <v>1</v>
      </c>
      <c r="J50" s="97">
        <f t="shared" si="16"/>
        <v>27</v>
      </c>
      <c r="K50" s="97">
        <f t="shared" si="16"/>
        <v>76</v>
      </c>
      <c r="L50" s="188">
        <f t="shared" si="16"/>
        <v>102</v>
      </c>
      <c r="M50" s="97">
        <f t="shared" si="16"/>
        <v>69</v>
      </c>
      <c r="N50" s="97">
        <f t="shared" si="16"/>
        <v>290</v>
      </c>
      <c r="O50" s="97">
        <f t="shared" si="16"/>
        <v>262</v>
      </c>
      <c r="P50" s="97">
        <f t="shared" si="16"/>
        <v>191</v>
      </c>
      <c r="Q50" s="188">
        <f t="shared" si="16"/>
        <v>941</v>
      </c>
      <c r="R50" s="97">
        <f t="shared" si="16"/>
        <v>47</v>
      </c>
      <c r="S50" s="97">
        <f t="shared" si="16"/>
        <v>5012</v>
      </c>
      <c r="T50" s="97">
        <f t="shared" si="16"/>
        <v>4196</v>
      </c>
      <c r="U50" s="97">
        <f t="shared" si="16"/>
        <v>3500</v>
      </c>
      <c r="V50" s="188">
        <f t="shared" si="16"/>
        <v>12488</v>
      </c>
      <c r="W50" s="97">
        <f t="shared" si="16"/>
        <v>15100</v>
      </c>
      <c r="X50" s="97">
        <f t="shared" si="16"/>
        <v>3026</v>
      </c>
      <c r="Y50" s="97">
        <f t="shared" si="16"/>
        <v>1772</v>
      </c>
      <c r="Z50" s="97">
        <f t="shared" si="16"/>
        <v>0</v>
      </c>
      <c r="AA50" s="188">
        <f t="shared" si="16"/>
        <v>4018</v>
      </c>
      <c r="AB50" s="97">
        <f t="shared" si="16"/>
        <v>4018</v>
      </c>
      <c r="AC50" s="97">
        <f t="shared" si="16"/>
        <v>3000</v>
      </c>
      <c r="AD50" s="97">
        <f t="shared" si="16"/>
        <v>587</v>
      </c>
      <c r="AE50" s="97">
        <f t="shared" si="16"/>
        <v>14</v>
      </c>
      <c r="AF50" s="188">
        <f t="shared" si="16"/>
        <v>850</v>
      </c>
      <c r="AG50" s="20">
        <f t="shared" si="6"/>
        <v>59809</v>
      </c>
      <c r="AK50" s="115" t="s">
        <v>24</v>
      </c>
      <c r="AL50" s="97">
        <v>2</v>
      </c>
      <c r="AM50" s="97">
        <v>0</v>
      </c>
      <c r="AN50" s="97">
        <v>0</v>
      </c>
      <c r="AO50" s="97">
        <v>0</v>
      </c>
      <c r="AP50" s="97">
        <v>0</v>
      </c>
      <c r="AQ50" s="97">
        <v>0</v>
      </c>
      <c r="AR50" s="97">
        <v>121</v>
      </c>
      <c r="AS50" s="97">
        <v>0</v>
      </c>
      <c r="AT50" s="97">
        <v>0</v>
      </c>
      <c r="AU50" s="97">
        <v>9</v>
      </c>
      <c r="AV50" s="97">
        <v>0</v>
      </c>
      <c r="AW50" s="97">
        <v>0</v>
      </c>
      <c r="AX50" s="97">
        <v>0</v>
      </c>
      <c r="AY50" s="97">
        <v>0</v>
      </c>
      <c r="AZ50" s="97">
        <v>0</v>
      </c>
      <c r="BA50" s="97">
        <v>0</v>
      </c>
      <c r="BB50" s="97">
        <v>0</v>
      </c>
      <c r="BC50" s="97">
        <v>2</v>
      </c>
      <c r="BD50" s="97">
        <v>122</v>
      </c>
      <c r="BE50" s="97">
        <v>0</v>
      </c>
      <c r="BF50" s="97">
        <v>79</v>
      </c>
      <c r="BG50" s="97">
        <v>7</v>
      </c>
      <c r="BH50" s="97">
        <v>929</v>
      </c>
      <c r="BI50" s="97">
        <v>7604</v>
      </c>
      <c r="BJ50" s="97">
        <v>2696</v>
      </c>
      <c r="BK50" s="97">
        <v>1193</v>
      </c>
      <c r="BL50" s="97">
        <v>99</v>
      </c>
      <c r="BM50" s="97">
        <v>0</v>
      </c>
      <c r="BN50" s="97">
        <v>0</v>
      </c>
      <c r="BO50" s="97">
        <v>0</v>
      </c>
      <c r="BP50" s="97">
        <v>2047</v>
      </c>
      <c r="BQ50" s="97">
        <v>0</v>
      </c>
      <c r="BR50" s="97">
        <v>16</v>
      </c>
      <c r="BS50" s="97">
        <v>1289</v>
      </c>
      <c r="BT50" s="97">
        <v>129</v>
      </c>
      <c r="BU50" s="97">
        <v>354</v>
      </c>
      <c r="BV50" s="97">
        <v>21</v>
      </c>
      <c r="BW50" s="97">
        <v>0</v>
      </c>
      <c r="BX50" s="97">
        <v>16719</v>
      </c>
      <c r="CC50" s="108" t="s">
        <v>222</v>
      </c>
      <c r="CD50" s="97">
        <v>0</v>
      </c>
      <c r="CE50" s="97">
        <v>0</v>
      </c>
      <c r="CF50" s="188">
        <v>0</v>
      </c>
      <c r="CG50" s="97">
        <v>0</v>
      </c>
      <c r="CH50" s="97">
        <v>0</v>
      </c>
      <c r="CI50" s="97">
        <v>0</v>
      </c>
      <c r="CJ50" s="97">
        <v>0</v>
      </c>
      <c r="CK50" s="188">
        <v>0</v>
      </c>
      <c r="CL50" s="97">
        <v>0</v>
      </c>
      <c r="CM50" s="97">
        <v>0</v>
      </c>
      <c r="CN50" s="97">
        <v>0</v>
      </c>
      <c r="CO50" s="97">
        <v>0</v>
      </c>
      <c r="CP50" s="188">
        <v>0</v>
      </c>
      <c r="CQ50" s="97">
        <v>0</v>
      </c>
      <c r="CR50" s="97">
        <v>0</v>
      </c>
      <c r="CS50" s="97">
        <v>0</v>
      </c>
      <c r="CT50" s="97">
        <v>0</v>
      </c>
      <c r="CU50" s="188">
        <v>2</v>
      </c>
      <c r="CV50" s="97">
        <v>0</v>
      </c>
      <c r="CW50" s="97">
        <v>0</v>
      </c>
      <c r="CX50" s="97">
        <v>0</v>
      </c>
      <c r="CY50" s="97">
        <v>0</v>
      </c>
      <c r="CZ50" s="188">
        <v>3</v>
      </c>
      <c r="DA50" s="97">
        <f t="shared" si="7"/>
        <v>5</v>
      </c>
      <c r="DB50" s="97"/>
      <c r="DC50" s="97"/>
    </row>
    <row r="51" spans="1:107">
      <c r="A51" s="115" t="s">
        <v>245</v>
      </c>
      <c r="B51"/>
      <c r="O51" s="20"/>
      <c r="AG51" s="20">
        <f>SUM(AG15:AG49)-B50-G50-L50-Q50-V50-AA50-AF50</f>
        <v>41200</v>
      </c>
      <c r="CC51" s="115" t="s">
        <v>24</v>
      </c>
      <c r="CD51" s="97">
        <v>27</v>
      </c>
      <c r="CE51" s="97">
        <v>76</v>
      </c>
      <c r="CF51" s="188">
        <v>102</v>
      </c>
      <c r="CG51" s="97">
        <v>69</v>
      </c>
      <c r="CH51" s="97">
        <v>290</v>
      </c>
      <c r="CI51" s="97">
        <v>262</v>
      </c>
      <c r="CJ51" s="97">
        <v>191</v>
      </c>
      <c r="CK51" s="188">
        <v>941</v>
      </c>
      <c r="CL51" s="97">
        <v>47</v>
      </c>
      <c r="CM51" s="97">
        <v>5012</v>
      </c>
      <c r="CN51" s="97">
        <v>4196</v>
      </c>
      <c r="CO51" s="97">
        <v>3500</v>
      </c>
      <c r="CP51" s="188">
        <v>12488</v>
      </c>
      <c r="CQ51" s="97">
        <v>15100</v>
      </c>
      <c r="CR51" s="97">
        <v>3026</v>
      </c>
      <c r="CS51" s="97">
        <v>1772</v>
      </c>
      <c r="CT51" s="97">
        <v>0</v>
      </c>
      <c r="CU51" s="188">
        <v>4018</v>
      </c>
      <c r="CV51" s="97">
        <v>4018</v>
      </c>
      <c r="CW51" s="97">
        <v>3000</v>
      </c>
      <c r="CX51" s="97">
        <v>587</v>
      </c>
      <c r="CY51" s="97">
        <v>14</v>
      </c>
      <c r="CZ51" s="188">
        <v>850</v>
      </c>
      <c r="DA51" s="97">
        <f t="shared" si="7"/>
        <v>59586</v>
      </c>
      <c r="DB51" s="97"/>
      <c r="DC51" s="97"/>
    </row>
    <row r="52" spans="1:107">
      <c r="A52" s="189" t="s">
        <v>246</v>
      </c>
      <c r="C52" s="2"/>
      <c r="D52" s="2"/>
      <c r="E52" s="2"/>
      <c r="F52" s="2"/>
      <c r="G52" s="2"/>
      <c r="H52" s="2"/>
      <c r="I52" s="2"/>
      <c r="J52" s="2"/>
      <c r="K52" s="2"/>
      <c r="L52" s="2"/>
      <c r="M52" s="2"/>
      <c r="N52" s="2"/>
      <c r="O52" s="2"/>
      <c r="AG52" s="190">
        <f>B50+G50+L50+Q50+V50+AA50+AF50</f>
        <v>18609</v>
      </c>
      <c r="CC52" s="115" t="s">
        <v>245</v>
      </c>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f>SUM(CD51:CZ51)-CF51-CK51-CP51-CU51-CZ51</f>
        <v>41187</v>
      </c>
      <c r="DB52" s="97"/>
      <c r="DC52" s="97"/>
    </row>
    <row r="53" spans="1:107">
      <c r="B53"/>
      <c r="CC53" s="115" t="s">
        <v>246</v>
      </c>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f>+CF51+CK51+CP51+CU51+CZ51</f>
        <v>18399</v>
      </c>
      <c r="DB53" s="97"/>
      <c r="DC53" s="97"/>
    </row>
    <row r="54" spans="1:107">
      <c r="CU54" s="20"/>
      <c r="CV54" s="20"/>
    </row>
    <row r="56" spans="1:107">
      <c r="A56" t="s">
        <v>22</v>
      </c>
      <c r="B56"/>
    </row>
    <row r="57" spans="1:107">
      <c r="A57" s="1" t="s">
        <v>73</v>
      </c>
      <c r="B57"/>
      <c r="CC57" t="s">
        <v>242</v>
      </c>
    </row>
    <row r="58" spans="1:107">
      <c r="A58" s="2" t="s">
        <v>243</v>
      </c>
      <c r="B58" s="83"/>
    </row>
    <row r="59" spans="1:107">
      <c r="C59" s="83"/>
      <c r="D59" s="83"/>
      <c r="E59" s="83"/>
      <c r="F59" s="83"/>
      <c r="G59" s="83"/>
      <c r="H59" s="83"/>
      <c r="I59" s="83"/>
      <c r="J59" s="83" t="s">
        <v>21</v>
      </c>
      <c r="K59" s="83"/>
      <c r="L59" s="83"/>
      <c r="M59" s="83"/>
      <c r="N59" s="83"/>
      <c r="O59" s="83"/>
      <c r="P59" s="83"/>
      <c r="Q59" s="83"/>
      <c r="R59" s="83"/>
      <c r="S59" s="83"/>
      <c r="T59" s="83"/>
      <c r="U59" s="83"/>
      <c r="V59" s="83"/>
      <c r="W59" s="83"/>
      <c r="X59" s="83"/>
      <c r="Y59" s="83"/>
      <c r="Z59" s="83"/>
      <c r="AA59" s="83"/>
      <c r="AB59" s="83"/>
      <c r="AC59" s="83"/>
      <c r="AD59" s="83"/>
      <c r="AE59" s="83"/>
      <c r="AF59" s="83"/>
      <c r="CC59" s="140" t="s">
        <v>19</v>
      </c>
      <c r="CD59" s="197">
        <v>41395</v>
      </c>
      <c r="CE59" s="197">
        <v>41396</v>
      </c>
      <c r="CF59" s="197">
        <v>41397</v>
      </c>
      <c r="CG59" s="197">
        <v>41398</v>
      </c>
      <c r="CH59" s="197">
        <v>41399</v>
      </c>
      <c r="CI59" s="197">
        <v>41400</v>
      </c>
      <c r="CJ59" s="197">
        <v>41401</v>
      </c>
      <c r="CK59" s="197">
        <v>41402</v>
      </c>
      <c r="CL59" s="197">
        <v>41403</v>
      </c>
      <c r="CM59" s="197">
        <v>41404</v>
      </c>
      <c r="CN59" s="197">
        <v>41405</v>
      </c>
      <c r="CO59" s="197">
        <v>41406</v>
      </c>
      <c r="CP59" s="197">
        <v>41407</v>
      </c>
      <c r="CQ59" s="197">
        <v>41408</v>
      </c>
      <c r="CR59" s="197">
        <v>41409</v>
      </c>
      <c r="CS59" s="197">
        <v>41410</v>
      </c>
      <c r="CT59" s="197">
        <v>41411</v>
      </c>
      <c r="CU59" s="197">
        <v>41412</v>
      </c>
      <c r="CV59" s="197">
        <v>41413</v>
      </c>
      <c r="CW59" s="197">
        <v>41414</v>
      </c>
      <c r="CX59" s="197">
        <v>41415</v>
      </c>
      <c r="CY59" s="197">
        <v>41416</v>
      </c>
      <c r="CZ59" s="197">
        <v>41417</v>
      </c>
      <c r="DA59" s="121" t="s">
        <v>187</v>
      </c>
    </row>
    <row r="60" spans="1:107">
      <c r="A60" s="6" t="s">
        <v>19</v>
      </c>
      <c r="B60" s="16">
        <v>23</v>
      </c>
      <c r="C60" s="16">
        <v>24</v>
      </c>
      <c r="D60" s="16">
        <v>25</v>
      </c>
      <c r="E60" s="16">
        <v>26</v>
      </c>
      <c r="F60" s="16">
        <v>27</v>
      </c>
      <c r="G60" s="16">
        <v>28</v>
      </c>
      <c r="H60" s="16">
        <v>29</v>
      </c>
      <c r="I60" s="16">
        <v>30</v>
      </c>
      <c r="J60" s="16">
        <v>1</v>
      </c>
      <c r="K60" s="16">
        <v>2</v>
      </c>
      <c r="L60" s="16">
        <v>3</v>
      </c>
      <c r="M60" s="16">
        <v>4</v>
      </c>
      <c r="N60" s="16">
        <v>5</v>
      </c>
      <c r="O60" s="16">
        <v>6</v>
      </c>
      <c r="P60" s="142">
        <v>7</v>
      </c>
      <c r="Q60" s="142">
        <v>8</v>
      </c>
      <c r="R60" s="142">
        <v>9</v>
      </c>
      <c r="S60" s="142">
        <v>10</v>
      </c>
      <c r="T60" s="142">
        <v>11</v>
      </c>
      <c r="U60" s="142">
        <v>12</v>
      </c>
      <c r="V60" s="142">
        <v>13</v>
      </c>
      <c r="W60" s="142">
        <v>14</v>
      </c>
      <c r="X60" s="142">
        <v>15</v>
      </c>
      <c r="Y60" s="142">
        <v>16</v>
      </c>
      <c r="Z60" s="142">
        <v>17</v>
      </c>
      <c r="AA60" s="142">
        <v>18</v>
      </c>
      <c r="AB60" s="142">
        <v>19</v>
      </c>
      <c r="AC60" s="142">
        <v>20</v>
      </c>
      <c r="AD60" s="142">
        <v>21</v>
      </c>
      <c r="AE60" s="142">
        <v>22</v>
      </c>
      <c r="AF60" s="142">
        <v>23</v>
      </c>
      <c r="AG60" s="121" t="s">
        <v>187</v>
      </c>
      <c r="CC60" s="108" t="s">
        <v>1</v>
      </c>
      <c r="CD60" s="97"/>
      <c r="CE60" s="97"/>
      <c r="CF60" s="97"/>
      <c r="CG60" s="97" t="s">
        <v>167</v>
      </c>
      <c r="CH60" s="97">
        <v>1</v>
      </c>
      <c r="CI60" s="97" t="s">
        <v>167</v>
      </c>
      <c r="CJ60" s="97" t="s">
        <v>167</v>
      </c>
      <c r="CK60" s="97" t="s">
        <v>167</v>
      </c>
      <c r="CL60" s="97" t="s">
        <v>167</v>
      </c>
      <c r="CM60" s="97">
        <v>3</v>
      </c>
      <c r="CN60" s="97">
        <v>6</v>
      </c>
      <c r="CO60" s="97">
        <v>2</v>
      </c>
      <c r="CP60" s="97" t="s">
        <v>167</v>
      </c>
      <c r="CQ60" s="97" t="s">
        <v>167</v>
      </c>
      <c r="CR60" s="97" t="s">
        <v>167</v>
      </c>
      <c r="CS60" s="97" t="s">
        <v>167</v>
      </c>
      <c r="CT60" s="97" t="s">
        <v>167</v>
      </c>
      <c r="CU60" s="97" t="s">
        <v>167</v>
      </c>
      <c r="CV60" s="97">
        <v>2</v>
      </c>
      <c r="CW60" s="97" t="s">
        <v>167</v>
      </c>
      <c r="CX60" s="97">
        <v>9</v>
      </c>
      <c r="CY60" s="97">
        <v>5</v>
      </c>
      <c r="CZ60" s="97">
        <v>5</v>
      </c>
      <c r="DA60" s="97">
        <v>33</v>
      </c>
    </row>
    <row r="61" spans="1:107">
      <c r="A61" s="3" t="s">
        <v>1</v>
      </c>
      <c r="B61" s="97">
        <v>0</v>
      </c>
      <c r="C61" s="103"/>
      <c r="D61" s="103"/>
      <c r="E61" s="103"/>
      <c r="F61" s="97"/>
      <c r="G61" s="97"/>
      <c r="H61" s="97"/>
      <c r="I61" s="97"/>
      <c r="J61" s="97"/>
      <c r="K61" s="97">
        <v>1</v>
      </c>
      <c r="L61" s="97"/>
      <c r="M61" s="97"/>
      <c r="N61" s="97"/>
      <c r="O61" s="97"/>
      <c r="P61" s="97"/>
      <c r="Q61" s="97"/>
      <c r="R61" s="97"/>
      <c r="S61" s="97">
        <v>3</v>
      </c>
      <c r="T61" s="97">
        <v>1</v>
      </c>
      <c r="U61" s="97"/>
      <c r="V61" s="97"/>
      <c r="W61" s="97"/>
      <c r="X61" s="97"/>
      <c r="Y61" s="97"/>
      <c r="Z61" s="97"/>
      <c r="AA61" s="97"/>
      <c r="AB61" s="97"/>
      <c r="AC61" s="97"/>
      <c r="AD61" s="97"/>
      <c r="AE61" s="97"/>
      <c r="AF61" s="97"/>
      <c r="AG61" s="97">
        <f t="shared" ref="AG61:AG95" si="17">SUM(B61:AE61)</f>
        <v>5</v>
      </c>
      <c r="CC61" s="108" t="s">
        <v>51</v>
      </c>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v>0</v>
      </c>
    </row>
    <row r="62" spans="1:107">
      <c r="A62" s="19" t="s">
        <v>51</v>
      </c>
      <c r="B62" s="97">
        <v>0</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f t="shared" si="17"/>
        <v>0</v>
      </c>
      <c r="BK62" s="97"/>
      <c r="BL62" s="97"/>
      <c r="BM62" s="97"/>
      <c r="BN62" s="97"/>
      <c r="BO62" s="97"/>
      <c r="BP62" s="97"/>
      <c r="BQ62" s="97"/>
      <c r="BR62" s="97"/>
      <c r="BS62" s="97"/>
      <c r="BT62" s="97"/>
      <c r="BU62" s="97"/>
      <c r="BV62" s="97"/>
      <c r="BW62" s="97"/>
      <c r="BX62" s="97"/>
      <c r="BY62" s="97"/>
      <c r="BZ62" s="97"/>
      <c r="CA62" s="97"/>
      <c r="CB62" s="97"/>
      <c r="CC62" s="99" t="s">
        <v>47</v>
      </c>
      <c r="CD62" s="97"/>
      <c r="CE62" s="97"/>
      <c r="CF62" s="97"/>
      <c r="CG62" s="97"/>
      <c r="CH62" s="97"/>
      <c r="CI62" s="97"/>
      <c r="CJ62" s="97"/>
      <c r="CK62" s="97"/>
      <c r="CL62" s="97"/>
      <c r="CM62" s="97"/>
      <c r="CN62" s="97"/>
      <c r="CO62" s="97"/>
      <c r="CP62" s="97"/>
      <c r="CQ62" s="97"/>
      <c r="CR62" s="97"/>
      <c r="CS62" s="97"/>
      <c r="CT62" s="97"/>
      <c r="CU62" s="97" t="s">
        <v>167</v>
      </c>
      <c r="CV62" s="97" t="s">
        <v>167</v>
      </c>
      <c r="CW62" s="97" t="s">
        <v>167</v>
      </c>
      <c r="CX62" s="97" t="s">
        <v>167</v>
      </c>
      <c r="CY62" s="97">
        <v>8</v>
      </c>
      <c r="CZ62" s="97" t="s">
        <v>167</v>
      </c>
      <c r="DA62" s="97">
        <v>8</v>
      </c>
    </row>
    <row r="63" spans="1:107">
      <c r="A63" s="19" t="s">
        <v>47</v>
      </c>
      <c r="B63" s="97">
        <v>0</v>
      </c>
      <c r="C63" s="97"/>
      <c r="D63" s="97"/>
      <c r="E63" s="97"/>
      <c r="F63" s="103"/>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v>8</v>
      </c>
      <c r="AF63" s="97"/>
      <c r="AG63" s="97">
        <f t="shared" si="17"/>
        <v>8</v>
      </c>
      <c r="CC63" s="108" t="s">
        <v>43</v>
      </c>
      <c r="CD63" s="97"/>
      <c r="CE63" s="97"/>
      <c r="CF63" s="97"/>
      <c r="CG63" s="97" t="s">
        <v>167</v>
      </c>
      <c r="CH63" s="97">
        <v>8</v>
      </c>
      <c r="CI63" s="97" t="s">
        <v>167</v>
      </c>
      <c r="CJ63" s="97" t="s">
        <v>167</v>
      </c>
      <c r="CK63" s="97" t="s">
        <v>167</v>
      </c>
      <c r="CL63" s="97">
        <v>6</v>
      </c>
      <c r="CM63" s="97">
        <v>1</v>
      </c>
      <c r="CN63" s="97">
        <v>14</v>
      </c>
      <c r="CO63" s="97">
        <v>3</v>
      </c>
      <c r="CP63" s="97" t="s">
        <v>167</v>
      </c>
      <c r="CQ63" s="97" t="s">
        <v>167</v>
      </c>
      <c r="CR63" s="97" t="s">
        <v>167</v>
      </c>
      <c r="CS63" s="97" t="s">
        <v>167</v>
      </c>
      <c r="CT63" s="97">
        <v>10</v>
      </c>
      <c r="CU63" s="97"/>
      <c r="CV63" s="97"/>
      <c r="CW63" s="97"/>
      <c r="CX63" s="97"/>
      <c r="CY63" s="97"/>
      <c r="CZ63" s="97"/>
      <c r="DA63" s="97">
        <v>45</v>
      </c>
    </row>
    <row r="64" spans="1:107">
      <c r="A64" s="19" t="s">
        <v>43</v>
      </c>
      <c r="B64" s="97">
        <v>3</v>
      </c>
      <c r="C64" s="103"/>
      <c r="D64" s="103"/>
      <c r="E64" s="97"/>
      <c r="F64" s="103"/>
      <c r="G64" s="97"/>
      <c r="H64" s="97"/>
      <c r="I64" s="97"/>
      <c r="J64" s="97"/>
      <c r="K64" s="97">
        <v>4</v>
      </c>
      <c r="L64" s="97"/>
      <c r="M64" s="97"/>
      <c r="N64" s="97"/>
      <c r="O64" s="97"/>
      <c r="P64" s="97"/>
      <c r="Q64" s="97"/>
      <c r="R64" s="97"/>
      <c r="S64" s="97">
        <v>1</v>
      </c>
      <c r="T64" s="97"/>
      <c r="U64" s="97"/>
      <c r="V64" s="97"/>
      <c r="W64" s="97"/>
      <c r="X64" s="97"/>
      <c r="Y64" s="97"/>
      <c r="Z64" s="97"/>
      <c r="AA64" s="97"/>
      <c r="AB64" s="97"/>
      <c r="AC64" s="97"/>
      <c r="AD64" s="97"/>
      <c r="AE64" s="97"/>
      <c r="AF64" s="97"/>
      <c r="AG64" s="97">
        <f t="shared" si="17"/>
        <v>8</v>
      </c>
      <c r="CC64" s="108" t="s">
        <v>2</v>
      </c>
      <c r="CD64" s="97"/>
      <c r="CE64" s="97"/>
      <c r="CF64" s="97"/>
      <c r="CG64" s="97" t="s">
        <v>167</v>
      </c>
      <c r="CH64" s="97">
        <v>21</v>
      </c>
      <c r="CI64" s="97" t="s">
        <v>167</v>
      </c>
      <c r="CJ64" s="97" t="s">
        <v>167</v>
      </c>
      <c r="CK64" s="97" t="s">
        <v>167</v>
      </c>
      <c r="CL64" s="97">
        <v>12</v>
      </c>
      <c r="CM64" s="97">
        <v>25</v>
      </c>
      <c r="CN64" s="97">
        <v>6</v>
      </c>
      <c r="CO64" s="97">
        <v>6</v>
      </c>
      <c r="CP64" s="97" t="s">
        <v>167</v>
      </c>
      <c r="CQ64" s="97" t="s">
        <v>167</v>
      </c>
      <c r="CR64" s="97" t="s">
        <v>167</v>
      </c>
      <c r="CS64" s="97" t="s">
        <v>167</v>
      </c>
      <c r="CT64" s="97" t="s">
        <v>167</v>
      </c>
      <c r="CU64" s="97" t="s">
        <v>167</v>
      </c>
      <c r="CV64" s="97" t="s">
        <v>167</v>
      </c>
      <c r="CW64" s="97" t="s">
        <v>167</v>
      </c>
      <c r="CX64" s="97">
        <v>17</v>
      </c>
      <c r="CY64" s="97">
        <v>4</v>
      </c>
      <c r="CZ64" s="97" t="s">
        <v>167</v>
      </c>
      <c r="DA64" s="97">
        <v>112</v>
      </c>
    </row>
    <row r="65" spans="1:105">
      <c r="A65" s="3" t="s">
        <v>2</v>
      </c>
      <c r="B65" s="97">
        <v>16</v>
      </c>
      <c r="C65" s="103"/>
      <c r="D65" s="103"/>
      <c r="E65" s="103"/>
      <c r="F65" s="103"/>
      <c r="G65" s="103"/>
      <c r="H65" s="103"/>
      <c r="I65" s="97"/>
      <c r="J65" s="97">
        <v>15</v>
      </c>
      <c r="K65" s="97">
        <v>34</v>
      </c>
      <c r="L65" s="97"/>
      <c r="M65" s="97"/>
      <c r="N65" s="97">
        <v>70</v>
      </c>
      <c r="O65" s="97">
        <v>50</v>
      </c>
      <c r="P65" s="97">
        <v>50</v>
      </c>
      <c r="Q65" s="97"/>
      <c r="R65" s="97">
        <v>20</v>
      </c>
      <c r="S65" s="97"/>
      <c r="T65" s="97">
        <v>8</v>
      </c>
      <c r="U65" s="97"/>
      <c r="V65" s="97"/>
      <c r="W65" s="97"/>
      <c r="X65" s="97"/>
      <c r="Y65" s="97"/>
      <c r="Z65" s="97"/>
      <c r="AA65" s="97"/>
      <c r="AB65" s="97"/>
      <c r="AC65" s="97"/>
      <c r="AD65" s="97">
        <v>14</v>
      </c>
      <c r="AE65" s="97"/>
      <c r="AF65" s="97"/>
      <c r="AG65" s="97">
        <f t="shared" si="17"/>
        <v>277</v>
      </c>
      <c r="CC65" s="108" t="s">
        <v>45</v>
      </c>
      <c r="CD65" s="97"/>
      <c r="CE65" s="97"/>
      <c r="CF65" s="97"/>
      <c r="CG65" s="97"/>
      <c r="CH65" s="97"/>
      <c r="CI65" s="97"/>
      <c r="CJ65" s="97"/>
      <c r="CK65" s="97"/>
      <c r="CL65" s="97"/>
      <c r="CM65" s="97"/>
      <c r="CN65" s="97"/>
      <c r="CO65" s="97"/>
      <c r="CP65" s="97"/>
      <c r="CQ65" s="97"/>
      <c r="CR65" s="97"/>
      <c r="CS65" s="97"/>
      <c r="CT65" s="97"/>
      <c r="CU65" s="97" t="s">
        <v>167</v>
      </c>
      <c r="CV65" s="97" t="s">
        <v>167</v>
      </c>
      <c r="CW65" s="97">
        <v>1</v>
      </c>
      <c r="CX65" s="97" t="s">
        <v>167</v>
      </c>
      <c r="CY65" s="97" t="s">
        <v>167</v>
      </c>
      <c r="CZ65" s="97" t="s">
        <v>167</v>
      </c>
      <c r="DA65" s="97">
        <v>1</v>
      </c>
    </row>
    <row r="66" spans="1:105">
      <c r="A66" s="19" t="s">
        <v>45</v>
      </c>
      <c r="B66" s="97">
        <v>0</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f t="shared" si="17"/>
        <v>0</v>
      </c>
      <c r="CC66" s="108" t="s">
        <v>3</v>
      </c>
      <c r="CD66" s="97"/>
      <c r="CE66" s="97"/>
      <c r="CF66" s="97"/>
      <c r="CG66" s="97" t="s">
        <v>167</v>
      </c>
      <c r="CH66" s="97">
        <v>1</v>
      </c>
      <c r="CI66" s="97" t="s">
        <v>167</v>
      </c>
      <c r="CJ66" s="97" t="s">
        <v>167</v>
      </c>
      <c r="CK66" s="97" t="s">
        <v>167</v>
      </c>
      <c r="CL66" s="97">
        <v>2</v>
      </c>
      <c r="CM66" s="97">
        <v>12</v>
      </c>
      <c r="CN66" s="97">
        <v>5</v>
      </c>
      <c r="CO66" s="97">
        <v>4</v>
      </c>
      <c r="CP66" s="97" t="s">
        <v>167</v>
      </c>
      <c r="CQ66" s="97" t="s">
        <v>167</v>
      </c>
      <c r="CR66" s="97" t="s">
        <v>167</v>
      </c>
      <c r="CS66" s="97" t="s">
        <v>167</v>
      </c>
      <c r="CT66" s="97" t="s">
        <v>241</v>
      </c>
      <c r="CU66" s="97" t="s">
        <v>167</v>
      </c>
      <c r="CV66" s="97" t="s">
        <v>167</v>
      </c>
      <c r="CW66" s="97" t="s">
        <v>167</v>
      </c>
      <c r="CX66" s="97">
        <v>1</v>
      </c>
      <c r="CY66" s="97" t="s">
        <v>167</v>
      </c>
      <c r="CZ66" s="97" t="s">
        <v>167</v>
      </c>
      <c r="DA66" s="97">
        <v>31</v>
      </c>
    </row>
    <row r="67" spans="1:105">
      <c r="A67" s="3" t="s">
        <v>3</v>
      </c>
      <c r="B67" s="97">
        <v>24</v>
      </c>
      <c r="C67" s="103"/>
      <c r="D67" s="97"/>
      <c r="E67" s="97"/>
      <c r="F67" s="97"/>
      <c r="G67" s="97"/>
      <c r="H67" s="97"/>
      <c r="I67" s="97"/>
      <c r="J67" s="97"/>
      <c r="K67" s="97">
        <v>1</v>
      </c>
      <c r="L67" s="97"/>
      <c r="M67" s="97"/>
      <c r="N67" s="97">
        <v>1</v>
      </c>
      <c r="O67" s="97"/>
      <c r="P67" s="97">
        <v>1</v>
      </c>
      <c r="Q67" s="97"/>
      <c r="R67" s="97"/>
      <c r="S67" s="97"/>
      <c r="T67" s="97">
        <v>1</v>
      </c>
      <c r="U67" s="97"/>
      <c r="V67" s="97"/>
      <c r="W67" s="97"/>
      <c r="X67" s="97"/>
      <c r="Y67" s="97"/>
      <c r="Z67" s="97"/>
      <c r="AA67" s="97"/>
      <c r="AB67" s="97"/>
      <c r="AC67" s="97"/>
      <c r="AD67" s="97"/>
      <c r="AE67" s="97"/>
      <c r="AF67" s="97"/>
      <c r="AG67" s="97">
        <f t="shared" si="17"/>
        <v>28</v>
      </c>
      <c r="CC67" s="108" t="s">
        <v>4</v>
      </c>
      <c r="CD67" s="97"/>
      <c r="CE67" s="97"/>
      <c r="CF67" s="97"/>
      <c r="CG67" s="97" t="s">
        <v>167</v>
      </c>
      <c r="CH67" s="97" t="s">
        <v>167</v>
      </c>
      <c r="CI67" s="97" t="s">
        <v>167</v>
      </c>
      <c r="CJ67" s="97" t="s">
        <v>167</v>
      </c>
      <c r="CK67" s="97" t="s">
        <v>167</v>
      </c>
      <c r="CL67" s="97" t="s">
        <v>167</v>
      </c>
      <c r="CM67" s="97">
        <v>1</v>
      </c>
      <c r="CN67" s="97" t="s">
        <v>167</v>
      </c>
      <c r="CO67" s="97">
        <v>2</v>
      </c>
      <c r="CP67" s="97" t="s">
        <v>167</v>
      </c>
      <c r="CQ67" s="97" t="s">
        <v>167</v>
      </c>
      <c r="CR67" s="97" t="s">
        <v>167</v>
      </c>
      <c r="CS67" s="97" t="s">
        <v>167</v>
      </c>
      <c r="CT67" s="97" t="s">
        <v>167</v>
      </c>
      <c r="CU67" s="97"/>
      <c r="CV67" s="97"/>
      <c r="CW67" s="97"/>
      <c r="CX67" s="97"/>
      <c r="CY67" s="97"/>
      <c r="CZ67" s="97"/>
      <c r="DA67" s="97">
        <v>3</v>
      </c>
    </row>
    <row r="68" spans="1:105">
      <c r="A68" s="3" t="s">
        <v>4</v>
      </c>
      <c r="B68" s="97">
        <v>0</v>
      </c>
      <c r="C68" s="97"/>
      <c r="D68" s="103"/>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f t="shared" si="17"/>
        <v>0</v>
      </c>
      <c r="CC68" s="108" t="s">
        <v>50</v>
      </c>
      <c r="CD68" s="97"/>
      <c r="CE68" s="97"/>
      <c r="CF68" s="97"/>
      <c r="CG68" s="97" t="s">
        <v>167</v>
      </c>
      <c r="CH68" s="97">
        <v>2</v>
      </c>
      <c r="CI68" s="97" t="s">
        <v>167</v>
      </c>
      <c r="CJ68" s="97" t="s">
        <v>167</v>
      </c>
      <c r="CK68" s="97" t="s">
        <v>167</v>
      </c>
      <c r="CL68" s="97" t="s">
        <v>167</v>
      </c>
      <c r="CM68" s="97" t="s">
        <v>167</v>
      </c>
      <c r="CN68" s="97"/>
      <c r="CO68" s="97"/>
      <c r="CP68" s="97"/>
      <c r="CQ68" s="97"/>
      <c r="CR68" s="97"/>
      <c r="CS68" s="97"/>
      <c r="CT68" s="97"/>
      <c r="CU68" s="97"/>
      <c r="CV68" s="97"/>
      <c r="CW68" s="97"/>
      <c r="CX68" s="97"/>
      <c r="CY68" s="97"/>
      <c r="CZ68" s="97"/>
      <c r="DA68" s="97">
        <v>2</v>
      </c>
    </row>
    <row r="69" spans="1:105">
      <c r="A69" s="19" t="s">
        <v>50</v>
      </c>
      <c r="B69" s="97">
        <v>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f t="shared" si="17"/>
        <v>0</v>
      </c>
      <c r="CC69" s="108" t="s">
        <v>6</v>
      </c>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v>0</v>
      </c>
    </row>
    <row r="70" spans="1:105">
      <c r="A70" s="3" t="s">
        <v>6</v>
      </c>
      <c r="B70" s="97">
        <v>0</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f t="shared" si="17"/>
        <v>0</v>
      </c>
      <c r="CC70" s="108" t="s">
        <v>7</v>
      </c>
      <c r="CD70" s="97"/>
      <c r="CE70" s="97"/>
      <c r="CF70" s="97"/>
      <c r="CG70" s="97" t="s">
        <v>167</v>
      </c>
      <c r="CH70" s="97">
        <v>1</v>
      </c>
      <c r="CI70" s="97" t="s">
        <v>167</v>
      </c>
      <c r="CJ70" s="97" t="s">
        <v>167</v>
      </c>
      <c r="CK70" s="97">
        <v>6</v>
      </c>
      <c r="CL70" s="97">
        <v>6</v>
      </c>
      <c r="CM70" s="97" t="s">
        <v>167</v>
      </c>
      <c r="CN70" s="97">
        <v>5</v>
      </c>
      <c r="CO70" s="97" t="s">
        <v>167</v>
      </c>
      <c r="CP70" s="97" t="s">
        <v>167</v>
      </c>
      <c r="CQ70" s="97" t="s">
        <v>167</v>
      </c>
      <c r="CR70" s="97" t="s">
        <v>167</v>
      </c>
      <c r="CS70" s="97" t="s">
        <v>167</v>
      </c>
      <c r="CT70" s="97">
        <v>3</v>
      </c>
      <c r="CU70" s="97" t="s">
        <v>167</v>
      </c>
      <c r="CV70" s="97" t="s">
        <v>167</v>
      </c>
      <c r="CW70" s="97">
        <v>14</v>
      </c>
      <c r="CX70" s="97">
        <v>8</v>
      </c>
      <c r="CY70" s="97">
        <v>3</v>
      </c>
      <c r="CZ70" s="97" t="s">
        <v>167</v>
      </c>
      <c r="DA70" s="97">
        <v>46</v>
      </c>
    </row>
    <row r="71" spans="1:105">
      <c r="A71" s="3" t="s">
        <v>7</v>
      </c>
      <c r="B71" s="97">
        <v>0</v>
      </c>
      <c r="C71" s="97"/>
      <c r="D71" s="103"/>
      <c r="E71" s="97"/>
      <c r="F71" s="97"/>
      <c r="G71" s="97"/>
      <c r="H71" s="97"/>
      <c r="I71" s="97"/>
      <c r="J71" s="97"/>
      <c r="K71" s="97"/>
      <c r="L71" s="97"/>
      <c r="M71" s="97"/>
      <c r="N71" s="97">
        <v>6</v>
      </c>
      <c r="O71" s="97"/>
      <c r="P71" s="97"/>
      <c r="Q71" s="97"/>
      <c r="R71" s="97"/>
      <c r="S71" s="97"/>
      <c r="T71" s="97"/>
      <c r="U71" s="97"/>
      <c r="V71" s="97"/>
      <c r="W71" s="97"/>
      <c r="X71" s="97"/>
      <c r="Y71" s="97">
        <v>1</v>
      </c>
      <c r="Z71" s="97"/>
      <c r="AA71" s="97"/>
      <c r="AB71" s="97"/>
      <c r="AC71" s="97"/>
      <c r="AD71" s="97">
        <v>7</v>
      </c>
      <c r="AE71" s="97"/>
      <c r="AF71" s="97"/>
      <c r="AG71" s="97">
        <f t="shared" si="17"/>
        <v>14</v>
      </c>
      <c r="BI71" s="2"/>
      <c r="CC71" s="108" t="s">
        <v>52</v>
      </c>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v>0</v>
      </c>
    </row>
    <row r="72" spans="1:105">
      <c r="A72" s="19" t="s">
        <v>52</v>
      </c>
      <c r="B72" s="97">
        <v>0</v>
      </c>
      <c r="C72" s="97"/>
      <c r="D72" s="103"/>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f t="shared" si="17"/>
        <v>0</v>
      </c>
      <c r="CC72" s="108" t="s">
        <v>53</v>
      </c>
      <c r="CD72" s="97"/>
      <c r="CE72" s="97"/>
      <c r="CF72" s="97"/>
      <c r="CG72" s="97"/>
      <c r="CH72" s="97"/>
      <c r="CI72" s="97"/>
      <c r="CJ72" s="97"/>
      <c r="CK72" s="97"/>
      <c r="CL72" s="97"/>
      <c r="CM72" s="97"/>
      <c r="CN72" s="97">
        <v>1</v>
      </c>
      <c r="CO72" s="97">
        <v>3</v>
      </c>
      <c r="CP72" s="97" t="s">
        <v>167</v>
      </c>
      <c r="CQ72" s="97" t="s">
        <v>167</v>
      </c>
      <c r="CR72" s="97" t="s">
        <v>167</v>
      </c>
      <c r="CS72" s="97" t="s">
        <v>167</v>
      </c>
      <c r="CT72" s="97" t="s">
        <v>167</v>
      </c>
      <c r="CU72" s="97"/>
      <c r="CV72" s="97"/>
      <c r="CW72" s="97"/>
      <c r="CX72" s="97"/>
      <c r="CY72" s="97"/>
      <c r="CZ72" s="97"/>
      <c r="DA72" s="97">
        <v>4</v>
      </c>
    </row>
    <row r="73" spans="1:105">
      <c r="A73" s="19" t="s">
        <v>53</v>
      </c>
      <c r="B73" s="97">
        <v>0</v>
      </c>
      <c r="C73" s="103"/>
      <c r="D73" s="103"/>
      <c r="E73" s="97"/>
      <c r="F73" s="97"/>
      <c r="G73" s="97"/>
      <c r="H73" s="97"/>
      <c r="I73" s="97"/>
      <c r="J73" s="97"/>
      <c r="K73" s="97"/>
      <c r="L73" s="97"/>
      <c r="M73" s="97"/>
      <c r="N73" s="97"/>
      <c r="O73" s="97"/>
      <c r="P73" s="97"/>
      <c r="Q73" s="97"/>
      <c r="R73" s="97"/>
      <c r="S73" s="97"/>
      <c r="T73" s="97"/>
      <c r="U73" s="97"/>
      <c r="V73" s="97"/>
      <c r="W73" s="97"/>
      <c r="X73" s="97"/>
      <c r="Y73" s="97">
        <v>1</v>
      </c>
      <c r="Z73" s="97"/>
      <c r="AA73" s="97"/>
      <c r="AB73" s="97"/>
      <c r="AC73" s="97"/>
      <c r="AD73" s="97">
        <v>1</v>
      </c>
      <c r="AE73" s="97"/>
      <c r="AF73" s="97"/>
      <c r="AG73" s="97">
        <f t="shared" si="17"/>
        <v>2</v>
      </c>
      <c r="CC73" s="108" t="s">
        <v>44</v>
      </c>
      <c r="CD73" s="97"/>
      <c r="CE73" s="97"/>
      <c r="CF73" s="97"/>
      <c r="CG73" s="97"/>
      <c r="CH73" s="97"/>
      <c r="CI73" s="97"/>
      <c r="CJ73" s="97"/>
      <c r="CK73" s="97"/>
      <c r="CL73" s="97"/>
      <c r="CM73" s="97"/>
      <c r="CN73" s="97"/>
      <c r="CO73" s="97"/>
      <c r="CP73" s="97"/>
      <c r="CQ73" s="97"/>
      <c r="CR73" s="97"/>
      <c r="CS73" s="97"/>
      <c r="CT73" s="97"/>
      <c r="CU73" s="97" t="s">
        <v>167</v>
      </c>
      <c r="CV73" s="97" t="s">
        <v>167</v>
      </c>
      <c r="CW73" s="97">
        <v>1</v>
      </c>
      <c r="CX73" s="97" t="s">
        <v>167</v>
      </c>
      <c r="CY73" s="97">
        <v>3</v>
      </c>
      <c r="CZ73" s="97" t="s">
        <v>167</v>
      </c>
      <c r="DA73" s="97">
        <v>4</v>
      </c>
    </row>
    <row r="74" spans="1:105">
      <c r="A74" s="19" t="s">
        <v>44</v>
      </c>
      <c r="B74" s="97">
        <v>0</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v>4</v>
      </c>
      <c r="AE74" s="97"/>
      <c r="AF74" s="97"/>
      <c r="AG74" s="97">
        <f t="shared" si="17"/>
        <v>4</v>
      </c>
      <c r="CC74" s="108" t="s">
        <v>8</v>
      </c>
      <c r="CD74" s="97"/>
      <c r="CE74" s="97"/>
      <c r="CF74" s="97"/>
      <c r="CG74" s="97" t="s">
        <v>167</v>
      </c>
      <c r="CH74" s="97" t="s">
        <v>167</v>
      </c>
      <c r="CI74" s="97" t="s">
        <v>167</v>
      </c>
      <c r="CJ74" s="97">
        <v>4</v>
      </c>
      <c r="CK74" s="97">
        <v>1</v>
      </c>
      <c r="CL74" s="97" t="s">
        <v>167</v>
      </c>
      <c r="CM74" s="97" t="s">
        <v>167</v>
      </c>
      <c r="CN74" s="97">
        <v>3</v>
      </c>
      <c r="CO74" s="97">
        <v>1</v>
      </c>
      <c r="CP74" s="97">
        <v>24</v>
      </c>
      <c r="CQ74" s="97" t="s">
        <v>167</v>
      </c>
      <c r="CR74" s="97" t="s">
        <v>167</v>
      </c>
      <c r="CS74" s="97" t="s">
        <v>167</v>
      </c>
      <c r="CT74" s="97" t="s">
        <v>167</v>
      </c>
      <c r="CU74" s="97" t="s">
        <v>167</v>
      </c>
      <c r="CV74" s="97" t="s">
        <v>167</v>
      </c>
      <c r="CW74" s="97" t="s">
        <v>167</v>
      </c>
      <c r="CX74" s="97">
        <v>1</v>
      </c>
      <c r="CY74" s="97" t="s">
        <v>167</v>
      </c>
      <c r="CZ74" s="97">
        <v>16</v>
      </c>
      <c r="DA74" s="97">
        <v>50</v>
      </c>
    </row>
    <row r="75" spans="1:105">
      <c r="A75" s="3" t="s">
        <v>8</v>
      </c>
      <c r="B75" s="97">
        <v>0</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f t="shared" si="17"/>
        <v>0</v>
      </c>
      <c r="CC75" s="108" t="s">
        <v>9</v>
      </c>
      <c r="CD75" s="97"/>
      <c r="CE75" s="97"/>
      <c r="CF75" s="97"/>
      <c r="CG75" s="97">
        <v>2</v>
      </c>
      <c r="CH75" s="97">
        <v>60</v>
      </c>
      <c r="CI75" s="97" t="s">
        <v>167</v>
      </c>
      <c r="CJ75" s="97">
        <v>75</v>
      </c>
      <c r="CK75" s="97" t="s">
        <v>167</v>
      </c>
      <c r="CL75" s="97" t="s">
        <v>167</v>
      </c>
      <c r="CM75" s="97">
        <v>20</v>
      </c>
      <c r="CN75" s="97">
        <v>200</v>
      </c>
      <c r="CO75" s="97">
        <v>150</v>
      </c>
      <c r="CP75" s="97">
        <v>75</v>
      </c>
      <c r="CQ75" s="97" t="s">
        <v>167</v>
      </c>
      <c r="CR75" s="97" t="s">
        <v>167</v>
      </c>
      <c r="CS75" s="97" t="s">
        <v>167</v>
      </c>
      <c r="CT75" s="97" t="s">
        <v>167</v>
      </c>
      <c r="CU75" s="97" t="s">
        <v>167</v>
      </c>
      <c r="CV75" s="97" t="s">
        <v>167</v>
      </c>
      <c r="CW75" s="97">
        <v>350</v>
      </c>
      <c r="CX75" s="97" t="s">
        <v>167</v>
      </c>
      <c r="CY75" s="97" t="s">
        <v>167</v>
      </c>
      <c r="CZ75" s="97" t="s">
        <v>167</v>
      </c>
      <c r="DA75" s="97">
        <v>932</v>
      </c>
    </row>
    <row r="76" spans="1:105">
      <c r="A76" s="3" t="s">
        <v>9</v>
      </c>
      <c r="B76" s="97">
        <v>0</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f t="shared" si="17"/>
        <v>0</v>
      </c>
      <c r="CC76" s="108" t="s">
        <v>46</v>
      </c>
      <c r="CD76" s="97"/>
      <c r="CE76" s="97"/>
      <c r="CF76" s="97"/>
      <c r="CG76" s="97" t="s">
        <v>167</v>
      </c>
      <c r="CH76" s="97">
        <v>1</v>
      </c>
      <c r="CI76" s="97" t="s">
        <v>167</v>
      </c>
      <c r="CJ76" s="97" t="s">
        <v>167</v>
      </c>
      <c r="CK76" s="97" t="s">
        <v>167</v>
      </c>
      <c r="CL76" s="97" t="s">
        <v>167</v>
      </c>
      <c r="CM76" s="97" t="s">
        <v>167</v>
      </c>
      <c r="CN76" s="97"/>
      <c r="CO76" s="97"/>
      <c r="CP76" s="97"/>
      <c r="CQ76" s="97"/>
      <c r="CR76" s="97"/>
      <c r="CS76" s="97"/>
      <c r="CT76" s="97"/>
      <c r="CU76" s="97" t="s">
        <v>167</v>
      </c>
      <c r="CV76" s="97" t="s">
        <v>167</v>
      </c>
      <c r="CW76" s="97">
        <v>4</v>
      </c>
      <c r="CX76" s="97" t="s">
        <v>167</v>
      </c>
      <c r="CY76" s="97" t="s">
        <v>167</v>
      </c>
      <c r="CZ76" s="97" t="s">
        <v>167</v>
      </c>
      <c r="DA76" s="97">
        <v>5</v>
      </c>
    </row>
    <row r="77" spans="1:105">
      <c r="A77" s="19" t="s">
        <v>46</v>
      </c>
      <c r="B77" s="97">
        <v>0</v>
      </c>
      <c r="C77" s="97"/>
      <c r="D77" s="103"/>
      <c r="E77" s="97"/>
      <c r="F77" s="97"/>
      <c r="G77" s="97"/>
      <c r="H77" s="97"/>
      <c r="I77" s="97"/>
      <c r="J77" s="97"/>
      <c r="K77" s="97">
        <v>1</v>
      </c>
      <c r="L77" s="97"/>
      <c r="M77" s="97"/>
      <c r="N77" s="97"/>
      <c r="O77" s="97"/>
      <c r="P77" s="97"/>
      <c r="Q77" s="97"/>
      <c r="R77" s="97"/>
      <c r="S77" s="97"/>
      <c r="T77" s="97"/>
      <c r="U77" s="97"/>
      <c r="V77" s="97"/>
      <c r="W77" s="97"/>
      <c r="X77" s="97"/>
      <c r="Y77" s="97"/>
      <c r="Z77" s="97"/>
      <c r="AA77" s="97"/>
      <c r="AB77" s="97"/>
      <c r="AC77" s="97"/>
      <c r="AD77" s="97"/>
      <c r="AE77" s="97"/>
      <c r="AF77" s="97"/>
      <c r="AG77" s="97">
        <f t="shared" si="17"/>
        <v>1</v>
      </c>
      <c r="CC77" s="108" t="s">
        <v>10</v>
      </c>
      <c r="CD77" s="97"/>
      <c r="CE77" s="97"/>
      <c r="CF77" s="97"/>
      <c r="CG77" s="97" t="s">
        <v>167</v>
      </c>
      <c r="CH77" s="97">
        <v>1</v>
      </c>
      <c r="CI77" s="97" t="s">
        <v>167</v>
      </c>
      <c r="CJ77" s="97" t="s">
        <v>167</v>
      </c>
      <c r="CK77" s="97" t="s">
        <v>167</v>
      </c>
      <c r="CL77" s="97" t="s">
        <v>167</v>
      </c>
      <c r="CM77" s="97">
        <v>3</v>
      </c>
      <c r="CN77" s="97">
        <v>20</v>
      </c>
      <c r="CO77" s="97" t="s">
        <v>167</v>
      </c>
      <c r="CP77" s="97" t="s">
        <v>167</v>
      </c>
      <c r="CQ77" s="97" t="s">
        <v>167</v>
      </c>
      <c r="CR77" s="97" t="s">
        <v>167</v>
      </c>
      <c r="CS77" s="97" t="s">
        <v>167</v>
      </c>
      <c r="CT77" s="97" t="s">
        <v>167</v>
      </c>
      <c r="CU77" s="97" t="s">
        <v>167</v>
      </c>
      <c r="CV77" s="97" t="s">
        <v>167</v>
      </c>
      <c r="CW77" s="97">
        <v>9</v>
      </c>
      <c r="CX77" s="97">
        <v>4</v>
      </c>
      <c r="CY77" s="97" t="s">
        <v>167</v>
      </c>
      <c r="CZ77" s="97" t="s">
        <v>167</v>
      </c>
      <c r="DA77" s="97">
        <v>37</v>
      </c>
    </row>
    <row r="78" spans="1:105">
      <c r="A78" s="3" t="s">
        <v>10</v>
      </c>
      <c r="B78" s="97">
        <v>0</v>
      </c>
      <c r="C78" s="103"/>
      <c r="D78" s="103"/>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f t="shared" si="17"/>
        <v>0</v>
      </c>
      <c r="CC78" s="108" t="s">
        <v>11</v>
      </c>
      <c r="CD78" s="97"/>
      <c r="CE78" s="97"/>
      <c r="CF78" s="97"/>
      <c r="CG78" s="97" t="s">
        <v>167</v>
      </c>
      <c r="CH78" s="97">
        <v>1</v>
      </c>
      <c r="CI78" s="97" t="s">
        <v>167</v>
      </c>
      <c r="CJ78" s="97" t="s">
        <v>167</v>
      </c>
      <c r="CK78" s="97" t="s">
        <v>167</v>
      </c>
      <c r="CL78" s="97">
        <v>400</v>
      </c>
      <c r="CM78" s="97">
        <v>5000</v>
      </c>
      <c r="CN78" s="97">
        <v>2000</v>
      </c>
      <c r="CO78" s="97">
        <v>1000</v>
      </c>
      <c r="CP78" s="97" t="s">
        <v>167</v>
      </c>
      <c r="CQ78" s="97" t="s">
        <v>167</v>
      </c>
      <c r="CR78" s="97" t="s">
        <v>167</v>
      </c>
      <c r="CS78" s="97" t="s">
        <v>167</v>
      </c>
      <c r="CT78" s="97">
        <v>2000</v>
      </c>
      <c r="CU78" s="97" t="s">
        <v>167</v>
      </c>
      <c r="CV78" s="97" t="s">
        <v>167</v>
      </c>
      <c r="CW78" s="97">
        <v>300</v>
      </c>
      <c r="CX78" s="97">
        <v>42</v>
      </c>
      <c r="CY78" s="97">
        <v>100</v>
      </c>
      <c r="CZ78" s="97" t="s">
        <v>167</v>
      </c>
      <c r="DA78" s="97">
        <v>10843</v>
      </c>
    </row>
    <row r="79" spans="1:105">
      <c r="A79" s="3" t="s">
        <v>11</v>
      </c>
      <c r="B79" s="97">
        <v>0</v>
      </c>
      <c r="C79" s="97"/>
      <c r="D79" s="103"/>
      <c r="E79" s="97"/>
      <c r="F79" s="103"/>
      <c r="G79" s="97"/>
      <c r="H79" s="103"/>
      <c r="I79" s="97"/>
      <c r="J79" s="97"/>
      <c r="K79" s="97"/>
      <c r="L79" s="97"/>
      <c r="M79" s="97"/>
      <c r="N79" s="97">
        <v>40</v>
      </c>
      <c r="O79" s="97">
        <v>59</v>
      </c>
      <c r="P79" s="97">
        <v>70</v>
      </c>
      <c r="Q79" s="97"/>
      <c r="R79" s="97">
        <v>15</v>
      </c>
      <c r="S79" s="97">
        <v>4000</v>
      </c>
      <c r="T79" s="97">
        <v>2700</v>
      </c>
      <c r="U79" s="97">
        <v>3000</v>
      </c>
      <c r="V79" s="97"/>
      <c r="W79" s="97">
        <v>13500</v>
      </c>
      <c r="X79" s="97">
        <v>1100</v>
      </c>
      <c r="Y79" s="97">
        <v>1300</v>
      </c>
      <c r="Z79" s="97"/>
      <c r="AA79" s="97"/>
      <c r="AB79" s="97">
        <v>3000</v>
      </c>
      <c r="AC79" s="97"/>
      <c r="AD79" s="97">
        <v>250</v>
      </c>
      <c r="AE79" s="97"/>
      <c r="AF79" s="97"/>
      <c r="AG79" s="97">
        <f t="shared" si="17"/>
        <v>29034</v>
      </c>
      <c r="CC79" s="108" t="s">
        <v>12</v>
      </c>
      <c r="CD79" s="97"/>
      <c r="CE79" s="97"/>
      <c r="CF79" s="97"/>
      <c r="CG79" s="97" t="s">
        <v>167</v>
      </c>
      <c r="CH79" s="97" t="s">
        <v>167</v>
      </c>
      <c r="CI79" s="97" t="s">
        <v>167</v>
      </c>
      <c r="CJ79" s="97" t="s">
        <v>167</v>
      </c>
      <c r="CK79" s="97" t="s">
        <v>167</v>
      </c>
      <c r="CL79" s="97" t="s">
        <v>167</v>
      </c>
      <c r="CM79" s="97">
        <v>20</v>
      </c>
      <c r="CN79" s="97">
        <v>50</v>
      </c>
      <c r="CO79" s="97">
        <v>20</v>
      </c>
      <c r="CP79" s="97" t="s">
        <v>167</v>
      </c>
      <c r="CQ79" s="97" t="s">
        <v>167</v>
      </c>
      <c r="CR79" s="97" t="s">
        <v>167</v>
      </c>
      <c r="CS79" s="97" t="s">
        <v>167</v>
      </c>
      <c r="CT79" s="97" t="s">
        <v>241</v>
      </c>
      <c r="CU79" s="97" t="s">
        <v>167</v>
      </c>
      <c r="CV79" s="97">
        <v>14</v>
      </c>
      <c r="CW79" s="97" t="s">
        <v>167</v>
      </c>
      <c r="CX79" s="97" t="s">
        <v>167</v>
      </c>
      <c r="CY79" s="97">
        <v>3</v>
      </c>
      <c r="CZ79" s="97" t="s">
        <v>167</v>
      </c>
      <c r="DA79" s="97">
        <v>107</v>
      </c>
    </row>
    <row r="80" spans="1:105">
      <c r="A80" s="3" t="s">
        <v>12</v>
      </c>
      <c r="B80" s="97">
        <v>0</v>
      </c>
      <c r="C80" s="103"/>
      <c r="D80" s="103"/>
      <c r="E80" s="103"/>
      <c r="F80" s="103"/>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f t="shared" si="17"/>
        <v>0</v>
      </c>
      <c r="CC80" s="108" t="s">
        <v>33</v>
      </c>
      <c r="CD80" s="97"/>
      <c r="CE80" s="97"/>
      <c r="CF80" s="97"/>
      <c r="CG80" s="97"/>
      <c r="CH80" s="97"/>
      <c r="CI80" s="97"/>
      <c r="CJ80" s="97"/>
      <c r="CK80" s="97"/>
      <c r="CL80" s="97"/>
      <c r="CM80" s="97"/>
      <c r="CN80" s="97">
        <v>1</v>
      </c>
      <c r="CO80" s="97">
        <v>1</v>
      </c>
      <c r="CP80" s="97" t="s">
        <v>167</v>
      </c>
      <c r="CQ80" s="97" t="s">
        <v>167</v>
      </c>
      <c r="CR80" s="97" t="s">
        <v>167</v>
      </c>
      <c r="CS80" s="97" t="s">
        <v>167</v>
      </c>
      <c r="CT80" s="97" t="s">
        <v>167</v>
      </c>
      <c r="CU80" s="97" t="s">
        <v>167</v>
      </c>
      <c r="CV80" s="97" t="s">
        <v>167</v>
      </c>
      <c r="CW80" s="97" t="s">
        <v>167</v>
      </c>
      <c r="CX80" s="97">
        <v>7</v>
      </c>
      <c r="CY80" s="97">
        <v>3</v>
      </c>
      <c r="CZ80" s="97" t="s">
        <v>167</v>
      </c>
      <c r="DA80" s="97">
        <v>12</v>
      </c>
    </row>
    <row r="81" spans="1:105">
      <c r="A81" s="15" t="s">
        <v>33</v>
      </c>
      <c r="B81" s="97">
        <v>0</v>
      </c>
      <c r="C81" s="103"/>
      <c r="D81" s="103"/>
      <c r="E81" s="103"/>
      <c r="F81" s="103"/>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f t="shared" si="17"/>
        <v>0</v>
      </c>
      <c r="CC81" s="108" t="s">
        <v>18</v>
      </c>
      <c r="CD81" s="97"/>
      <c r="CE81" s="97"/>
      <c r="CF81" s="97"/>
      <c r="CG81" s="97" t="s">
        <v>167</v>
      </c>
      <c r="CH81" s="97">
        <v>1</v>
      </c>
      <c r="CI81" s="97" t="s">
        <v>167</v>
      </c>
      <c r="CJ81" s="97" t="s">
        <v>167</v>
      </c>
      <c r="CK81" s="97" t="s">
        <v>167</v>
      </c>
      <c r="CL81" s="97">
        <v>400</v>
      </c>
      <c r="CM81" s="97" t="s">
        <v>167</v>
      </c>
      <c r="CN81" s="97"/>
      <c r="CO81" s="97"/>
      <c r="CP81" s="97"/>
      <c r="CQ81" s="97"/>
      <c r="CR81" s="97"/>
      <c r="CS81" s="97"/>
      <c r="CT81" s="97"/>
      <c r="CU81" s="97" t="s">
        <v>167</v>
      </c>
      <c r="CV81" s="97" t="s">
        <v>167</v>
      </c>
      <c r="CW81" s="97" t="s">
        <v>167</v>
      </c>
      <c r="CX81" s="97" t="s">
        <v>241</v>
      </c>
      <c r="CY81" s="97" t="s">
        <v>167</v>
      </c>
      <c r="CZ81" s="97" t="s">
        <v>167</v>
      </c>
      <c r="DA81" s="97">
        <v>401</v>
      </c>
    </row>
    <row r="82" spans="1:105">
      <c r="A82" s="3" t="s">
        <v>18</v>
      </c>
      <c r="B82" s="97">
        <v>0</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v>3000</v>
      </c>
      <c r="AD82" s="97"/>
      <c r="AE82" s="97"/>
      <c r="AF82" s="97"/>
      <c r="AG82" s="97">
        <f t="shared" si="17"/>
        <v>3000</v>
      </c>
      <c r="CC82" s="108" t="s">
        <v>48</v>
      </c>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v>0</v>
      </c>
    </row>
    <row r="83" spans="1:105">
      <c r="A83" s="19" t="s">
        <v>48</v>
      </c>
      <c r="B83" s="97">
        <v>0</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f t="shared" si="17"/>
        <v>0</v>
      </c>
      <c r="CC83" s="108" t="s">
        <v>13</v>
      </c>
      <c r="CD83" s="97"/>
      <c r="CE83" s="97"/>
      <c r="CF83" s="97"/>
      <c r="CG83" s="97"/>
      <c r="CH83" s="97"/>
      <c r="CI83" s="97"/>
      <c r="CJ83" s="97"/>
      <c r="CK83" s="97"/>
      <c r="CL83" s="97"/>
      <c r="CM83" s="97"/>
      <c r="CN83" s="97">
        <v>4</v>
      </c>
      <c r="CO83" s="97" t="s">
        <v>167</v>
      </c>
      <c r="CP83" s="97" t="s">
        <v>167</v>
      </c>
      <c r="CQ83" s="97" t="s">
        <v>167</v>
      </c>
      <c r="CR83" s="97" t="s">
        <v>167</v>
      </c>
      <c r="CS83" s="97" t="s">
        <v>167</v>
      </c>
      <c r="CT83" s="97" t="s">
        <v>167</v>
      </c>
      <c r="CU83" s="97" t="s">
        <v>167</v>
      </c>
      <c r="CV83" s="97" t="s">
        <v>167</v>
      </c>
      <c r="CW83" s="97" t="s">
        <v>167</v>
      </c>
      <c r="CX83" s="97" t="s">
        <v>167</v>
      </c>
      <c r="CY83" s="97">
        <v>35</v>
      </c>
      <c r="CZ83" s="97" t="s">
        <v>167</v>
      </c>
      <c r="DA83" s="97">
        <v>39</v>
      </c>
    </row>
    <row r="84" spans="1:105">
      <c r="A84" s="3" t="s">
        <v>13</v>
      </c>
      <c r="B84" s="97">
        <v>0</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v>20</v>
      </c>
      <c r="AC84" s="97"/>
      <c r="AD84" s="97">
        <v>1</v>
      </c>
      <c r="AE84" s="97"/>
      <c r="AF84" s="97"/>
      <c r="AG84" s="97">
        <f t="shared" si="17"/>
        <v>21</v>
      </c>
      <c r="BI84" s="2"/>
      <c r="CC84" s="108" t="s">
        <v>14</v>
      </c>
      <c r="CD84" s="97"/>
      <c r="CE84" s="97"/>
      <c r="CF84" s="97"/>
      <c r="CG84" s="97" t="s">
        <v>167</v>
      </c>
      <c r="CH84" s="97">
        <v>20</v>
      </c>
      <c r="CI84" s="97" t="s">
        <v>167</v>
      </c>
      <c r="CJ84" s="97" t="s">
        <v>167</v>
      </c>
      <c r="CK84" s="97" t="s">
        <v>167</v>
      </c>
      <c r="CL84" s="97">
        <v>100</v>
      </c>
      <c r="CM84" s="97">
        <v>2500</v>
      </c>
      <c r="CN84" s="97">
        <v>250</v>
      </c>
      <c r="CO84" s="97">
        <v>1</v>
      </c>
      <c r="CP84" s="97" t="s">
        <v>167</v>
      </c>
      <c r="CQ84" s="97" t="s">
        <v>167</v>
      </c>
      <c r="CR84" s="97" t="s">
        <v>167</v>
      </c>
      <c r="CS84" s="97" t="s">
        <v>167</v>
      </c>
      <c r="CT84" s="97">
        <v>30</v>
      </c>
      <c r="CU84" s="97" t="s">
        <v>167</v>
      </c>
      <c r="CV84" s="97" t="s">
        <v>167</v>
      </c>
      <c r="CW84" s="97">
        <v>600</v>
      </c>
      <c r="CX84" s="97">
        <v>30</v>
      </c>
      <c r="CY84" s="97">
        <v>163</v>
      </c>
      <c r="CZ84" s="97" t="s">
        <v>167</v>
      </c>
      <c r="DA84" s="97">
        <v>3794</v>
      </c>
    </row>
    <row r="85" spans="1:105">
      <c r="A85" s="3" t="s">
        <v>14</v>
      </c>
      <c r="B85" s="97">
        <v>108</v>
      </c>
      <c r="C85" s="103"/>
      <c r="D85" s="103"/>
      <c r="E85" s="103"/>
      <c r="F85" s="103"/>
      <c r="G85" s="103"/>
      <c r="H85" s="97"/>
      <c r="I85" s="97"/>
      <c r="J85" s="97"/>
      <c r="K85" s="97">
        <v>24</v>
      </c>
      <c r="L85" s="97"/>
      <c r="M85" s="97"/>
      <c r="N85" s="97">
        <v>90</v>
      </c>
      <c r="O85" s="97">
        <v>100</v>
      </c>
      <c r="P85" s="97">
        <v>50</v>
      </c>
      <c r="Q85" s="97"/>
      <c r="R85" s="97"/>
      <c r="S85" s="97">
        <v>1000</v>
      </c>
      <c r="T85" s="97">
        <v>300</v>
      </c>
      <c r="U85" s="97">
        <v>500</v>
      </c>
      <c r="V85" s="97"/>
      <c r="W85" s="97">
        <v>1500</v>
      </c>
      <c r="X85" s="97">
        <v>1700</v>
      </c>
      <c r="Y85" s="97">
        <v>400</v>
      </c>
      <c r="Z85" s="97"/>
      <c r="AA85" s="97"/>
      <c r="AB85" s="97">
        <v>700</v>
      </c>
      <c r="AC85" s="97"/>
      <c r="AD85" s="97">
        <v>300</v>
      </c>
      <c r="AE85" s="97"/>
      <c r="AF85" s="97"/>
      <c r="AG85" s="97">
        <f t="shared" si="17"/>
        <v>6772</v>
      </c>
      <c r="CC85" s="108" t="s">
        <v>42</v>
      </c>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v>2</v>
      </c>
    </row>
    <row r="86" spans="1:105">
      <c r="A86" s="19" t="s">
        <v>42</v>
      </c>
      <c r="B86" s="97">
        <v>0</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f t="shared" si="17"/>
        <v>0</v>
      </c>
      <c r="CC86" s="108" t="s">
        <v>54</v>
      </c>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v>0</v>
      </c>
    </row>
    <row r="87" spans="1:105">
      <c r="A87" s="19" t="s">
        <v>54</v>
      </c>
      <c r="B87" s="97">
        <v>0</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f t="shared" si="17"/>
        <v>0</v>
      </c>
      <c r="BI87" s="2"/>
      <c r="CC87" s="108" t="s">
        <v>55</v>
      </c>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v>0</v>
      </c>
    </row>
    <row r="88" spans="1:105">
      <c r="A88" s="19" t="s">
        <v>55</v>
      </c>
      <c r="B88" s="97">
        <v>0</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f t="shared" si="17"/>
        <v>0</v>
      </c>
      <c r="BI88" s="2"/>
      <c r="CC88" s="108" t="s">
        <v>15</v>
      </c>
      <c r="CD88" s="97"/>
      <c r="CE88" s="97"/>
      <c r="CF88" s="97"/>
      <c r="CG88" s="97" t="s">
        <v>167</v>
      </c>
      <c r="CH88" s="97" t="s">
        <v>167</v>
      </c>
      <c r="CI88" s="97" t="s">
        <v>167</v>
      </c>
      <c r="CJ88" s="97" t="s">
        <v>167</v>
      </c>
      <c r="CK88" s="97" t="s">
        <v>167</v>
      </c>
      <c r="CL88" s="97" t="s">
        <v>167</v>
      </c>
      <c r="CM88" s="97">
        <v>9</v>
      </c>
      <c r="CN88" s="97">
        <v>75</v>
      </c>
      <c r="CO88" s="97" t="s">
        <v>167</v>
      </c>
      <c r="CP88" s="97" t="s">
        <v>167</v>
      </c>
      <c r="CQ88" s="97" t="s">
        <v>167</v>
      </c>
      <c r="CR88" s="97" t="s">
        <v>167</v>
      </c>
      <c r="CS88" s="97" t="s">
        <v>167</v>
      </c>
      <c r="CT88" s="97" t="s">
        <v>167</v>
      </c>
      <c r="CU88" s="97" t="s">
        <v>167</v>
      </c>
      <c r="CV88" s="97" t="s">
        <v>167</v>
      </c>
      <c r="CW88" s="97">
        <v>10</v>
      </c>
      <c r="CX88" s="97">
        <v>10</v>
      </c>
      <c r="CY88" s="97">
        <v>15</v>
      </c>
      <c r="CZ88" s="97" t="s">
        <v>167</v>
      </c>
      <c r="DA88" s="97">
        <v>119</v>
      </c>
    </row>
    <row r="89" spans="1:105">
      <c r="A89" s="3" t="s">
        <v>15</v>
      </c>
      <c r="B89" s="97">
        <v>0</v>
      </c>
      <c r="C89" s="103"/>
      <c r="D89" s="103"/>
      <c r="E89" s="97"/>
      <c r="F89" s="97"/>
      <c r="G89" s="97"/>
      <c r="H89" s="97"/>
      <c r="I89" s="97"/>
      <c r="J89" s="97"/>
      <c r="K89" s="97"/>
      <c r="L89" s="97"/>
      <c r="M89" s="97"/>
      <c r="N89" s="97"/>
      <c r="O89" s="97">
        <v>3</v>
      </c>
      <c r="P89" s="97">
        <v>1</v>
      </c>
      <c r="Q89" s="97"/>
      <c r="R89" s="97"/>
      <c r="S89" s="97">
        <v>8</v>
      </c>
      <c r="T89" s="97">
        <v>4</v>
      </c>
      <c r="U89" s="97"/>
      <c r="V89" s="97"/>
      <c r="W89" s="97"/>
      <c r="X89" s="97">
        <v>20</v>
      </c>
      <c r="Y89" s="97"/>
      <c r="Z89" s="97"/>
      <c r="AA89" s="97"/>
      <c r="AB89" s="97">
        <v>46</v>
      </c>
      <c r="AC89" s="97"/>
      <c r="AD89" s="97"/>
      <c r="AE89" s="97"/>
      <c r="AF89" s="97"/>
      <c r="AG89" s="97">
        <f t="shared" si="17"/>
        <v>82</v>
      </c>
      <c r="CC89" s="108" t="s">
        <v>56</v>
      </c>
      <c r="CD89" s="97"/>
      <c r="CE89" s="97"/>
      <c r="CF89" s="97"/>
      <c r="CG89" s="97" t="s">
        <v>167</v>
      </c>
      <c r="CH89" s="97">
        <v>4</v>
      </c>
      <c r="CI89" s="97" t="s">
        <v>167</v>
      </c>
      <c r="CJ89" s="97" t="s">
        <v>167</v>
      </c>
      <c r="CK89" s="97" t="s">
        <v>167</v>
      </c>
      <c r="CL89" s="97">
        <v>3</v>
      </c>
      <c r="CM89" s="97">
        <v>10</v>
      </c>
      <c r="CN89" s="97">
        <v>6</v>
      </c>
      <c r="CO89" s="97" t="s">
        <v>167</v>
      </c>
      <c r="CP89" s="97" t="s">
        <v>167</v>
      </c>
      <c r="CQ89" s="97" t="s">
        <v>167</v>
      </c>
      <c r="CR89" s="97" t="s">
        <v>167</v>
      </c>
      <c r="CS89" s="97" t="s">
        <v>167</v>
      </c>
      <c r="CT89" s="97">
        <v>4</v>
      </c>
      <c r="CU89" s="97" t="s">
        <v>167</v>
      </c>
      <c r="CV89" s="97" t="s">
        <v>167</v>
      </c>
      <c r="CW89" s="97" t="s">
        <v>167</v>
      </c>
      <c r="CX89" s="97" t="s">
        <v>167</v>
      </c>
      <c r="CY89" s="97">
        <v>12</v>
      </c>
      <c r="CZ89" s="97" t="s">
        <v>167</v>
      </c>
      <c r="DA89" s="97">
        <v>39</v>
      </c>
    </row>
    <row r="90" spans="1:105">
      <c r="A90" s="19" t="s">
        <v>56</v>
      </c>
      <c r="B90" s="97">
        <v>0</v>
      </c>
      <c r="C90" s="97"/>
      <c r="D90" s="103"/>
      <c r="E90" s="97"/>
      <c r="F90" s="97"/>
      <c r="G90" s="97"/>
      <c r="H90" s="97"/>
      <c r="I90" s="97"/>
      <c r="J90" s="97"/>
      <c r="K90" s="97"/>
      <c r="L90" s="97"/>
      <c r="M90" s="97"/>
      <c r="N90" s="97"/>
      <c r="O90" s="97"/>
      <c r="P90" s="97"/>
      <c r="Q90" s="97"/>
      <c r="R90" s="97"/>
      <c r="S90" s="97"/>
      <c r="T90" s="97">
        <v>2</v>
      </c>
      <c r="U90" s="97"/>
      <c r="V90" s="97"/>
      <c r="W90" s="97"/>
      <c r="X90" s="97"/>
      <c r="Y90" s="97"/>
      <c r="Z90" s="97"/>
      <c r="AA90" s="97"/>
      <c r="AB90" s="97"/>
      <c r="AC90" s="97"/>
      <c r="AD90" s="97"/>
      <c r="AE90" s="97"/>
      <c r="AF90" s="97"/>
      <c r="AG90" s="97">
        <f t="shared" si="17"/>
        <v>2</v>
      </c>
      <c r="CC90" s="108" t="s">
        <v>49</v>
      </c>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v>0</v>
      </c>
    </row>
    <row r="91" spans="1:105">
      <c r="A91" s="19" t="s">
        <v>49</v>
      </c>
      <c r="B91" s="97">
        <v>0</v>
      </c>
      <c r="C91" s="103"/>
      <c r="D91" s="97"/>
      <c r="E91" s="103"/>
      <c r="F91" s="103"/>
      <c r="G91" s="103"/>
      <c r="H91" s="97"/>
      <c r="I91" s="97"/>
      <c r="J91" s="97"/>
      <c r="K91" s="97"/>
      <c r="L91" s="97"/>
      <c r="M91" s="97"/>
      <c r="N91" s="97"/>
      <c r="O91" s="97"/>
      <c r="P91" s="97"/>
      <c r="Q91" s="97"/>
      <c r="R91" s="97">
        <v>6</v>
      </c>
      <c r="S91" s="97"/>
      <c r="T91" s="97"/>
      <c r="U91" s="97"/>
      <c r="V91" s="97"/>
      <c r="W91" s="97">
        <v>100</v>
      </c>
      <c r="X91" s="97"/>
      <c r="Y91" s="97">
        <v>70</v>
      </c>
      <c r="Z91" s="97"/>
      <c r="AA91" s="97"/>
      <c r="AB91" s="97"/>
      <c r="AC91" s="97"/>
      <c r="AD91" s="97">
        <v>10</v>
      </c>
      <c r="AE91" s="97"/>
      <c r="AF91" s="97"/>
      <c r="AG91" s="97">
        <f t="shared" si="17"/>
        <v>186</v>
      </c>
      <c r="CC91" s="108" t="s">
        <v>16</v>
      </c>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v>0</v>
      </c>
    </row>
    <row r="92" spans="1:105">
      <c r="A92" s="3" t="s">
        <v>16</v>
      </c>
      <c r="B92" s="97">
        <v>0</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f t="shared" si="17"/>
        <v>0</v>
      </c>
      <c r="CC92" s="108" t="s">
        <v>57</v>
      </c>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v>0</v>
      </c>
    </row>
    <row r="93" spans="1:105">
      <c r="A93" s="19" t="s">
        <v>57</v>
      </c>
      <c r="B93" s="97">
        <v>0</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f t="shared" si="17"/>
        <v>0</v>
      </c>
      <c r="CC93" s="108" t="s">
        <v>17</v>
      </c>
      <c r="CD93" s="97"/>
      <c r="CE93" s="97"/>
      <c r="CF93" s="97"/>
      <c r="CG93" s="97"/>
      <c r="CH93" s="97"/>
      <c r="CI93" s="97"/>
      <c r="CJ93" s="97"/>
      <c r="CK93" s="97"/>
      <c r="CL93" s="97"/>
      <c r="CM93" s="97"/>
      <c r="CN93" s="97">
        <v>50</v>
      </c>
      <c r="CO93" s="97" t="s">
        <v>167</v>
      </c>
      <c r="CP93" s="97" t="s">
        <v>167</v>
      </c>
      <c r="CQ93" s="97" t="s">
        <v>167</v>
      </c>
      <c r="CR93" s="97" t="s">
        <v>167</v>
      </c>
      <c r="CS93" s="97" t="s">
        <v>167</v>
      </c>
      <c r="CT93" s="97"/>
      <c r="CU93" s="97"/>
      <c r="CV93" s="97"/>
      <c r="CW93" s="97"/>
      <c r="CX93" s="97"/>
      <c r="CY93" s="97"/>
      <c r="CZ93" s="97"/>
      <c r="DA93" s="97">
        <v>50</v>
      </c>
    </row>
    <row r="94" spans="1:105">
      <c r="A94" s="3" t="s">
        <v>17</v>
      </c>
      <c r="B94" s="97">
        <v>0</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f t="shared" si="17"/>
        <v>0</v>
      </c>
      <c r="CC94" s="108" t="s">
        <v>222</v>
      </c>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v>0</v>
      </c>
    </row>
    <row r="95" spans="1:105">
      <c r="A95" s="3" t="s">
        <v>23</v>
      </c>
      <c r="B95" s="97">
        <v>0</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f t="shared" si="17"/>
        <v>0</v>
      </c>
      <c r="CC95" s="115" t="s">
        <v>24</v>
      </c>
      <c r="CD95" s="97">
        <v>0</v>
      </c>
      <c r="CE95" s="97">
        <v>0</v>
      </c>
      <c r="CF95" s="97">
        <v>0</v>
      </c>
      <c r="CG95" s="97">
        <v>2</v>
      </c>
      <c r="CH95" s="97">
        <v>122</v>
      </c>
      <c r="CI95" s="97">
        <v>0</v>
      </c>
      <c r="CJ95" s="97">
        <v>79</v>
      </c>
      <c r="CK95" s="97">
        <v>7</v>
      </c>
      <c r="CL95" s="97">
        <v>929</v>
      </c>
      <c r="CM95" s="97">
        <v>7604</v>
      </c>
      <c r="CN95" s="97">
        <v>2696</v>
      </c>
      <c r="CO95" s="97">
        <v>1193</v>
      </c>
      <c r="CP95" s="97">
        <v>99</v>
      </c>
      <c r="CQ95" s="97">
        <v>0</v>
      </c>
      <c r="CR95" s="97">
        <v>0</v>
      </c>
      <c r="CS95" s="97">
        <v>0</v>
      </c>
      <c r="CT95" s="97">
        <v>2047</v>
      </c>
      <c r="CU95" s="97">
        <v>0</v>
      </c>
      <c r="CV95" s="97">
        <v>16</v>
      </c>
      <c r="CW95" s="97">
        <v>1289</v>
      </c>
      <c r="CX95" s="97">
        <v>129</v>
      </c>
      <c r="CY95" s="97">
        <v>354</v>
      </c>
      <c r="CZ95" s="97">
        <v>21</v>
      </c>
      <c r="DA95" s="97">
        <v>16719</v>
      </c>
    </row>
    <row r="96" spans="1:105">
      <c r="A96" s="11" t="s">
        <v>24</v>
      </c>
      <c r="B96" s="97">
        <f>SUM(B61:B95)</f>
        <v>151</v>
      </c>
      <c r="C96" s="97">
        <f t="shared" ref="C96:AG96" si="18">SUM(C61:C95)</f>
        <v>0</v>
      </c>
      <c r="D96" s="97">
        <f t="shared" si="18"/>
        <v>0</v>
      </c>
      <c r="E96" s="97">
        <f t="shared" si="18"/>
        <v>0</v>
      </c>
      <c r="F96" s="97">
        <f t="shared" si="18"/>
        <v>0</v>
      </c>
      <c r="G96" s="97">
        <f t="shared" si="18"/>
        <v>0</v>
      </c>
      <c r="H96" s="97">
        <f t="shared" si="18"/>
        <v>0</v>
      </c>
      <c r="I96" s="97">
        <f t="shared" si="18"/>
        <v>0</v>
      </c>
      <c r="J96" s="97">
        <f t="shared" si="18"/>
        <v>15</v>
      </c>
      <c r="K96" s="97">
        <f t="shared" si="18"/>
        <v>65</v>
      </c>
      <c r="L96" s="97">
        <f t="shared" si="18"/>
        <v>0</v>
      </c>
      <c r="M96" s="97">
        <f t="shared" si="18"/>
        <v>0</v>
      </c>
      <c r="N96" s="97">
        <f t="shared" si="18"/>
        <v>207</v>
      </c>
      <c r="O96" s="97">
        <f t="shared" si="18"/>
        <v>212</v>
      </c>
      <c r="P96" s="97">
        <f t="shared" si="18"/>
        <v>172</v>
      </c>
      <c r="Q96" s="97">
        <f t="shared" si="18"/>
        <v>0</v>
      </c>
      <c r="R96" s="97">
        <f t="shared" si="18"/>
        <v>41</v>
      </c>
      <c r="S96" s="97">
        <f t="shared" si="18"/>
        <v>5012</v>
      </c>
      <c r="T96" s="97">
        <f t="shared" si="18"/>
        <v>3016</v>
      </c>
      <c r="U96" s="97">
        <f t="shared" si="18"/>
        <v>3500</v>
      </c>
      <c r="V96" s="97">
        <f t="shared" si="18"/>
        <v>0</v>
      </c>
      <c r="W96" s="97">
        <f t="shared" si="18"/>
        <v>15100</v>
      </c>
      <c r="X96" s="97">
        <f t="shared" si="18"/>
        <v>2820</v>
      </c>
      <c r="Y96" s="97">
        <f t="shared" si="18"/>
        <v>1772</v>
      </c>
      <c r="Z96" s="97">
        <f t="shared" si="18"/>
        <v>0</v>
      </c>
      <c r="AA96" s="97">
        <f t="shared" si="18"/>
        <v>0</v>
      </c>
      <c r="AB96" s="97">
        <f t="shared" si="18"/>
        <v>3766</v>
      </c>
      <c r="AC96" s="97">
        <f t="shared" si="18"/>
        <v>3000</v>
      </c>
      <c r="AD96" s="97">
        <f t="shared" si="18"/>
        <v>587</v>
      </c>
      <c r="AE96" s="97">
        <f t="shared" si="18"/>
        <v>8</v>
      </c>
      <c r="AF96" s="97">
        <f t="shared" si="18"/>
        <v>0</v>
      </c>
      <c r="AG96" s="97">
        <f t="shared" si="18"/>
        <v>39444</v>
      </c>
    </row>
    <row r="97" spans="1:33">
      <c r="C97" s="2"/>
      <c r="D97" s="12"/>
      <c r="E97" s="2"/>
      <c r="F97" s="12"/>
      <c r="G97" s="2"/>
      <c r="H97" s="2"/>
      <c r="I97" s="2"/>
      <c r="J97" s="2"/>
      <c r="K97" s="2"/>
      <c r="L97" s="2"/>
      <c r="M97" s="2"/>
      <c r="N97" s="2"/>
      <c r="O97" s="20"/>
      <c r="AG97" s="2"/>
    </row>
    <row r="98" spans="1:33">
      <c r="C98" s="2"/>
      <c r="D98" s="12"/>
      <c r="E98" s="2"/>
      <c r="F98" s="12"/>
      <c r="G98" s="2"/>
      <c r="H98" s="2"/>
      <c r="I98" s="2"/>
      <c r="J98" s="2"/>
      <c r="K98" s="2"/>
      <c r="L98" s="2"/>
      <c r="M98" s="2"/>
      <c r="N98" s="2"/>
      <c r="O98" s="2"/>
      <c r="AG98" s="2"/>
    </row>
    <row r="99" spans="1:33">
      <c r="A99" s="2"/>
      <c r="C99" s="2"/>
      <c r="D99" s="2"/>
      <c r="E99" s="2"/>
      <c r="F99" s="2"/>
      <c r="G99" s="2"/>
      <c r="H99" s="2"/>
      <c r="I99" s="2"/>
      <c r="J99" s="2"/>
      <c r="K99" s="2"/>
      <c r="L99" s="2"/>
      <c r="M99" s="2"/>
      <c r="N99" s="2"/>
      <c r="O99" s="2"/>
      <c r="AG99" s="2"/>
    </row>
    <row r="100" spans="1:33">
      <c r="A100" s="2" t="s">
        <v>34</v>
      </c>
      <c r="C100" s="2"/>
      <c r="D100" s="2"/>
      <c r="E100" s="2"/>
      <c r="F100" s="2"/>
      <c r="G100" s="2"/>
      <c r="H100" s="2"/>
      <c r="I100" s="2"/>
      <c r="J100" s="2"/>
      <c r="K100" s="2"/>
      <c r="L100" s="2"/>
      <c r="M100" s="2"/>
      <c r="N100" s="2"/>
      <c r="O100" s="2"/>
      <c r="AG100" s="2"/>
    </row>
    <row r="101" spans="1:33">
      <c r="A101" s="1" t="s">
        <v>73</v>
      </c>
      <c r="C101" s="2"/>
      <c r="D101" s="2"/>
      <c r="E101" s="2"/>
      <c r="F101" s="2"/>
      <c r="G101" s="2"/>
      <c r="H101" s="2"/>
      <c r="I101" s="2"/>
      <c r="J101" s="2"/>
      <c r="K101" s="2"/>
      <c r="L101" s="2"/>
      <c r="M101" s="2"/>
      <c r="N101" s="2"/>
      <c r="O101" s="2"/>
      <c r="AG101" s="2"/>
    </row>
    <row r="102" spans="1:33">
      <c r="A102" s="2"/>
      <c r="B102" s="83"/>
      <c r="C102" s="83"/>
      <c r="D102" s="83"/>
      <c r="E102" s="83"/>
      <c r="F102" s="83"/>
      <c r="G102" s="83"/>
      <c r="H102" s="83"/>
      <c r="I102" s="83"/>
      <c r="J102" s="83" t="s">
        <v>21</v>
      </c>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2"/>
    </row>
    <row r="103" spans="1:33">
      <c r="A103" s="6" t="s">
        <v>19</v>
      </c>
      <c r="B103" s="16">
        <v>23</v>
      </c>
      <c r="C103" s="16">
        <v>24</v>
      </c>
      <c r="D103" s="16">
        <v>25</v>
      </c>
      <c r="E103" s="16">
        <v>26</v>
      </c>
      <c r="F103" s="16">
        <v>27</v>
      </c>
      <c r="G103" s="16">
        <v>28</v>
      </c>
      <c r="H103" s="16">
        <v>29</v>
      </c>
      <c r="I103" s="16">
        <v>30</v>
      </c>
      <c r="J103" s="16">
        <v>1</v>
      </c>
      <c r="K103" s="16">
        <v>2</v>
      </c>
      <c r="L103" s="16">
        <v>3</v>
      </c>
      <c r="M103" s="16">
        <v>4</v>
      </c>
      <c r="N103" s="16">
        <v>5</v>
      </c>
      <c r="O103" s="16">
        <v>6</v>
      </c>
      <c r="P103" s="142">
        <v>7</v>
      </c>
      <c r="Q103" s="142">
        <v>8</v>
      </c>
      <c r="R103" s="142">
        <v>9</v>
      </c>
      <c r="S103" s="142">
        <v>10</v>
      </c>
      <c r="T103" s="142">
        <v>11</v>
      </c>
      <c r="U103" s="142">
        <v>12</v>
      </c>
      <c r="V103" s="142">
        <v>13</v>
      </c>
      <c r="W103" s="142">
        <v>14</v>
      </c>
      <c r="X103" s="142">
        <v>15</v>
      </c>
      <c r="Y103" s="142">
        <v>16</v>
      </c>
      <c r="Z103" s="142">
        <v>17</v>
      </c>
      <c r="AA103" s="142">
        <v>18</v>
      </c>
      <c r="AB103" s="142">
        <v>19</v>
      </c>
      <c r="AC103" s="142">
        <v>20</v>
      </c>
      <c r="AD103" s="142">
        <v>21</v>
      </c>
      <c r="AE103" s="142">
        <v>22</v>
      </c>
      <c r="AF103" s="142">
        <v>23</v>
      </c>
      <c r="AG103" s="121" t="s">
        <v>187</v>
      </c>
    </row>
    <row r="104" spans="1:33">
      <c r="A104" s="3" t="s">
        <v>1</v>
      </c>
      <c r="B104" s="97"/>
      <c r="C104" s="97"/>
      <c r="D104" s="103"/>
      <c r="E104" s="103"/>
      <c r="F104" s="97"/>
      <c r="G104" s="97"/>
      <c r="H104" s="97"/>
      <c r="I104" s="97"/>
      <c r="J104" s="97"/>
      <c r="K104" s="97"/>
      <c r="L104" s="97"/>
      <c r="M104" s="97"/>
      <c r="N104" s="97"/>
      <c r="O104">
        <v>9</v>
      </c>
      <c r="AB104">
        <v>8</v>
      </c>
      <c r="AG104" s="2">
        <f t="shared" ref="AG104:AG138" si="19">SUM(B104:AE104)</f>
        <v>17</v>
      </c>
    </row>
    <row r="105" spans="1:33">
      <c r="A105" s="19" t="s">
        <v>51</v>
      </c>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f t="shared" si="19"/>
        <v>0</v>
      </c>
    </row>
    <row r="106" spans="1:33">
      <c r="A106" s="19" t="s">
        <v>47</v>
      </c>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f t="shared" si="19"/>
        <v>0</v>
      </c>
    </row>
    <row r="107" spans="1:33">
      <c r="A107" s="19" t="s">
        <v>43</v>
      </c>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f t="shared" si="19"/>
        <v>0</v>
      </c>
    </row>
    <row r="108" spans="1:33">
      <c r="A108" s="3" t="s">
        <v>2</v>
      </c>
      <c r="B108" s="97"/>
      <c r="C108" s="97"/>
      <c r="D108" s="97"/>
      <c r="E108" s="97"/>
      <c r="F108" s="103"/>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f t="shared" si="19"/>
        <v>0</v>
      </c>
    </row>
    <row r="109" spans="1:33">
      <c r="A109" s="19" t="s">
        <v>45</v>
      </c>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f t="shared" si="19"/>
        <v>0</v>
      </c>
    </row>
    <row r="110" spans="1:33">
      <c r="A110" s="3" t="s">
        <v>3</v>
      </c>
      <c r="B110" s="97"/>
      <c r="C110" s="97"/>
      <c r="D110" s="97"/>
      <c r="E110" s="97"/>
      <c r="F110" s="97"/>
      <c r="G110" s="97"/>
      <c r="H110" s="97"/>
      <c r="I110" s="97"/>
      <c r="J110" s="97"/>
      <c r="K110" s="97"/>
      <c r="L110" s="97"/>
      <c r="M110" s="97"/>
      <c r="N110" s="97">
        <v>2</v>
      </c>
      <c r="O110" s="97"/>
      <c r="P110" s="97"/>
      <c r="Q110" s="97"/>
      <c r="R110" s="97"/>
      <c r="S110" s="97"/>
      <c r="T110" s="97"/>
      <c r="U110" s="97"/>
      <c r="V110" s="97"/>
      <c r="W110" s="97"/>
      <c r="X110" s="97"/>
      <c r="Y110" s="97"/>
      <c r="Z110" s="97"/>
      <c r="AA110" s="97"/>
      <c r="AB110" s="97">
        <v>1</v>
      </c>
      <c r="AC110" s="97"/>
      <c r="AD110" s="97"/>
      <c r="AE110" s="97"/>
      <c r="AF110" s="97"/>
      <c r="AG110" s="97">
        <f t="shared" si="19"/>
        <v>3</v>
      </c>
    </row>
    <row r="111" spans="1:33">
      <c r="A111" s="3" t="s">
        <v>4</v>
      </c>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f t="shared" si="19"/>
        <v>0</v>
      </c>
    </row>
    <row r="112" spans="1:33">
      <c r="A112" s="19" t="s">
        <v>50</v>
      </c>
      <c r="B112" s="97"/>
      <c r="C112" s="103"/>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f t="shared" si="19"/>
        <v>0</v>
      </c>
    </row>
    <row r="113" spans="1:61">
      <c r="A113" s="3" t="s">
        <v>6</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f t="shared" si="19"/>
        <v>0</v>
      </c>
    </row>
    <row r="114" spans="1:61">
      <c r="A114" s="3" t="s">
        <v>7</v>
      </c>
      <c r="B114" s="97"/>
      <c r="C114" s="97"/>
      <c r="D114" s="97"/>
      <c r="E114" s="97"/>
      <c r="F114" s="97"/>
      <c r="G114" s="97"/>
      <c r="H114" s="97"/>
      <c r="I114" s="97">
        <v>1</v>
      </c>
      <c r="J114" s="97">
        <v>12</v>
      </c>
      <c r="K114" s="97"/>
      <c r="L114" s="97">
        <v>15</v>
      </c>
      <c r="M114" s="97">
        <v>69</v>
      </c>
      <c r="N114" s="97"/>
      <c r="O114" s="97">
        <v>3</v>
      </c>
      <c r="P114" s="97"/>
      <c r="Q114" s="97"/>
      <c r="R114" s="97"/>
      <c r="S114" s="97"/>
      <c r="T114" s="97"/>
      <c r="U114" s="97"/>
      <c r="V114" s="97"/>
      <c r="W114" s="97"/>
      <c r="X114" s="97"/>
      <c r="Y114" s="97"/>
      <c r="Z114" s="97"/>
      <c r="AA114" s="97"/>
      <c r="AB114" s="97"/>
      <c r="AC114" s="97"/>
      <c r="AD114" s="97"/>
      <c r="AE114" s="97"/>
      <c r="AF114" s="97"/>
      <c r="AG114" s="97">
        <f t="shared" si="19"/>
        <v>100</v>
      </c>
      <c r="BI114" s="2"/>
    </row>
    <row r="115" spans="1:61">
      <c r="A115" s="19" t="s">
        <v>52</v>
      </c>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f t="shared" si="19"/>
        <v>0</v>
      </c>
    </row>
    <row r="116" spans="1:61">
      <c r="A116" s="19" t="s">
        <v>53</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f t="shared" si="19"/>
        <v>0</v>
      </c>
    </row>
    <row r="117" spans="1:61">
      <c r="A117" s="19" t="s">
        <v>44</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f t="shared" si="19"/>
        <v>0</v>
      </c>
    </row>
    <row r="118" spans="1:61">
      <c r="A118" s="3" t="s">
        <v>8</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f t="shared" si="19"/>
        <v>0</v>
      </c>
    </row>
    <row r="119" spans="1:61">
      <c r="A119" s="3" t="s">
        <v>9</v>
      </c>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f t="shared" si="19"/>
        <v>0</v>
      </c>
    </row>
    <row r="120" spans="1:61">
      <c r="A120" s="19" t="s">
        <v>46</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f t="shared" si="19"/>
        <v>0</v>
      </c>
    </row>
    <row r="121" spans="1:61">
      <c r="A121" s="3" t="s">
        <v>10</v>
      </c>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f t="shared" si="19"/>
        <v>0</v>
      </c>
    </row>
    <row r="122" spans="1:61">
      <c r="A122" s="3" t="s">
        <v>11</v>
      </c>
      <c r="B122" s="97"/>
      <c r="C122" s="103"/>
      <c r="D122" s="103"/>
      <c r="E122" s="103"/>
      <c r="F122" s="103"/>
      <c r="G122" s="97"/>
      <c r="H122" s="103"/>
      <c r="I122" s="97"/>
      <c r="J122" s="97"/>
      <c r="K122" s="97"/>
      <c r="L122" s="97"/>
      <c r="M122" s="97"/>
      <c r="N122" s="97"/>
      <c r="O122" s="97"/>
      <c r="P122" s="97"/>
      <c r="Q122" s="97"/>
      <c r="R122" s="97"/>
      <c r="S122" s="97"/>
      <c r="T122" s="97"/>
      <c r="U122" s="97"/>
      <c r="V122" s="97"/>
      <c r="W122" s="97"/>
      <c r="X122" s="97"/>
      <c r="Y122" s="97"/>
      <c r="Z122" s="97"/>
      <c r="AA122" s="97"/>
      <c r="AB122" s="97">
        <v>150</v>
      </c>
      <c r="AC122" s="97"/>
      <c r="AD122" s="97"/>
      <c r="AE122" s="97"/>
      <c r="AF122" s="97"/>
      <c r="AG122" s="97">
        <f t="shared" si="19"/>
        <v>150</v>
      </c>
    </row>
    <row r="123" spans="1:61">
      <c r="A123" s="3" t="s">
        <v>12</v>
      </c>
      <c r="B123" s="97"/>
      <c r="C123" s="103"/>
      <c r="D123" s="103"/>
      <c r="E123" s="103"/>
      <c r="F123" s="103"/>
      <c r="G123" s="103"/>
      <c r="H123" s="103"/>
      <c r="I123" s="97"/>
      <c r="J123" s="97"/>
      <c r="K123" s="97"/>
      <c r="L123" s="97"/>
      <c r="M123" s="97"/>
      <c r="N123" s="97"/>
      <c r="O123" s="97"/>
      <c r="P123" s="97"/>
      <c r="Q123" s="97"/>
      <c r="R123" s="97"/>
      <c r="S123" s="97"/>
      <c r="T123" s="97"/>
      <c r="U123" s="97"/>
      <c r="V123" s="97"/>
      <c r="W123" s="97"/>
      <c r="X123" s="97"/>
      <c r="Y123" s="97"/>
      <c r="Z123" s="97"/>
      <c r="AA123" s="97"/>
      <c r="AB123" s="97">
        <v>10</v>
      </c>
      <c r="AC123" s="97"/>
      <c r="AD123" s="97"/>
      <c r="AE123" s="97"/>
      <c r="AF123" s="97"/>
      <c r="AG123" s="97">
        <f t="shared" si="19"/>
        <v>10</v>
      </c>
    </row>
    <row r="124" spans="1:61">
      <c r="A124" s="15" t="s">
        <v>33</v>
      </c>
      <c r="B124" s="97"/>
      <c r="C124" s="103"/>
      <c r="D124" s="103"/>
      <c r="E124" s="103"/>
      <c r="F124" s="103"/>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v>3</v>
      </c>
      <c r="AF124" s="97"/>
      <c r="AG124" s="97">
        <f t="shared" si="19"/>
        <v>3</v>
      </c>
    </row>
    <row r="125" spans="1:61">
      <c r="A125" s="3" t="s">
        <v>18</v>
      </c>
      <c r="B125" s="97"/>
      <c r="C125" s="97"/>
      <c r="D125" s="103"/>
      <c r="E125" s="103"/>
      <c r="F125" s="97"/>
      <c r="G125" s="97"/>
      <c r="H125" s="97"/>
      <c r="I125" s="97"/>
      <c r="J125" s="97"/>
      <c r="K125" s="97"/>
      <c r="L125" s="97"/>
      <c r="M125" s="97"/>
      <c r="N125" s="97"/>
      <c r="O125" s="97">
        <v>7</v>
      </c>
      <c r="P125" s="97"/>
      <c r="Q125" s="97"/>
      <c r="R125" s="97"/>
      <c r="S125" s="97"/>
      <c r="T125" s="97"/>
      <c r="U125" s="97"/>
      <c r="V125" s="97"/>
      <c r="W125" s="97"/>
      <c r="X125" s="97"/>
      <c r="Y125" s="97"/>
      <c r="Z125" s="97"/>
      <c r="AA125" s="97"/>
      <c r="AB125" s="97"/>
      <c r="AC125" s="97"/>
      <c r="AD125" s="97"/>
      <c r="AE125" s="97"/>
      <c r="AF125" s="97"/>
      <c r="AG125" s="97">
        <f t="shared" si="19"/>
        <v>7</v>
      </c>
    </row>
    <row r="126" spans="1:61">
      <c r="A126" s="19" t="s">
        <v>48</v>
      </c>
      <c r="B126" s="97"/>
      <c r="C126" s="97"/>
      <c r="D126" s="103"/>
      <c r="E126" s="103"/>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f t="shared" si="19"/>
        <v>0</v>
      </c>
      <c r="BI126" s="2"/>
    </row>
    <row r="127" spans="1:61">
      <c r="A127" s="3" t="s">
        <v>13</v>
      </c>
      <c r="B127" s="97"/>
      <c r="C127" s="97"/>
      <c r="D127" s="103"/>
      <c r="E127" s="103"/>
      <c r="F127" s="97"/>
      <c r="G127" s="97"/>
      <c r="H127" s="97"/>
      <c r="I127" s="97"/>
      <c r="J127" s="97"/>
      <c r="K127" s="97"/>
      <c r="L127" s="97"/>
      <c r="M127" s="97"/>
      <c r="N127" s="97"/>
      <c r="O127" s="97"/>
      <c r="P127" s="97"/>
      <c r="Q127" s="97"/>
      <c r="R127" s="97"/>
      <c r="S127" s="97"/>
      <c r="T127" s="97"/>
      <c r="U127" s="97"/>
      <c r="V127" s="97"/>
      <c r="W127" s="97"/>
      <c r="X127" s="97"/>
      <c r="Y127" s="97"/>
      <c r="Z127" s="97"/>
      <c r="AA127" s="97"/>
      <c r="AB127" s="97">
        <v>5</v>
      </c>
      <c r="AC127" s="97"/>
      <c r="AD127" s="97"/>
      <c r="AE127" s="97"/>
      <c r="AF127" s="97"/>
      <c r="AG127" s="97">
        <f t="shared" si="19"/>
        <v>5</v>
      </c>
    </row>
    <row r="128" spans="1:61">
      <c r="A128" s="3" t="s">
        <v>14</v>
      </c>
      <c r="B128" s="97"/>
      <c r="C128" s="97"/>
      <c r="D128" s="103"/>
      <c r="E128" s="103"/>
      <c r="F128" s="103"/>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f t="shared" si="19"/>
        <v>0</v>
      </c>
    </row>
    <row r="129" spans="1:61">
      <c r="A129" s="19" t="s">
        <v>42</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f t="shared" si="19"/>
        <v>0</v>
      </c>
    </row>
    <row r="130" spans="1:61">
      <c r="A130" s="19" t="s">
        <v>54</v>
      </c>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f t="shared" si="19"/>
        <v>0</v>
      </c>
      <c r="BI130" s="2"/>
    </row>
    <row r="131" spans="1:61">
      <c r="A131" s="19" t="s">
        <v>55</v>
      </c>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f t="shared" si="19"/>
        <v>0</v>
      </c>
      <c r="BI131" s="2"/>
    </row>
    <row r="132" spans="1:61">
      <c r="A132" s="3" t="s">
        <v>15</v>
      </c>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v>58</v>
      </c>
      <c r="AC132" s="97"/>
      <c r="AD132" s="97"/>
      <c r="AE132" s="97"/>
      <c r="AF132" s="97"/>
      <c r="AG132" s="97">
        <f t="shared" si="19"/>
        <v>58</v>
      </c>
    </row>
    <row r="133" spans="1:61">
      <c r="A133" s="19" t="s">
        <v>56</v>
      </c>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f t="shared" si="19"/>
        <v>0</v>
      </c>
    </row>
    <row r="134" spans="1:61">
      <c r="A134" s="19" t="s">
        <v>49</v>
      </c>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f t="shared" si="19"/>
        <v>0</v>
      </c>
    </row>
    <row r="135" spans="1:61">
      <c r="A135" s="3" t="s">
        <v>16</v>
      </c>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f t="shared" si="19"/>
        <v>0</v>
      </c>
    </row>
    <row r="136" spans="1:61">
      <c r="A136" s="19" t="s">
        <v>57</v>
      </c>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f t="shared" si="19"/>
        <v>0</v>
      </c>
    </row>
    <row r="137" spans="1:61">
      <c r="A137" s="3" t="s">
        <v>17</v>
      </c>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f t="shared" si="19"/>
        <v>0</v>
      </c>
      <c r="AQ137" s="2"/>
    </row>
    <row r="138" spans="1:61">
      <c r="A138" s="3" t="s">
        <v>23</v>
      </c>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f t="shared" si="19"/>
        <v>0</v>
      </c>
      <c r="AQ138" s="2"/>
    </row>
    <row r="139" spans="1:61">
      <c r="A139" s="11" t="s">
        <v>24</v>
      </c>
      <c r="B139" s="97">
        <f t="shared" ref="B139:AG139" si="20">SUM(B104:B138)</f>
        <v>0</v>
      </c>
      <c r="C139" s="97">
        <f t="shared" si="20"/>
        <v>0</v>
      </c>
      <c r="D139" s="97">
        <f t="shared" si="20"/>
        <v>0</v>
      </c>
      <c r="E139" s="97">
        <f t="shared" si="20"/>
        <v>0</v>
      </c>
      <c r="F139" s="97">
        <f t="shared" si="20"/>
        <v>0</v>
      </c>
      <c r="G139" s="97">
        <f t="shared" si="20"/>
        <v>0</v>
      </c>
      <c r="H139" s="97">
        <f t="shared" si="20"/>
        <v>0</v>
      </c>
      <c r="I139" s="97">
        <f t="shared" si="20"/>
        <v>1</v>
      </c>
      <c r="J139" s="97">
        <f t="shared" si="20"/>
        <v>12</v>
      </c>
      <c r="K139" s="97">
        <f t="shared" si="20"/>
        <v>0</v>
      </c>
      <c r="L139" s="97">
        <f t="shared" si="20"/>
        <v>15</v>
      </c>
      <c r="M139" s="97">
        <f t="shared" si="20"/>
        <v>69</v>
      </c>
      <c r="N139" s="97">
        <f t="shared" si="20"/>
        <v>2</v>
      </c>
      <c r="O139" s="97">
        <f t="shared" si="20"/>
        <v>19</v>
      </c>
      <c r="P139" s="97">
        <f t="shared" si="20"/>
        <v>0</v>
      </c>
      <c r="Q139" s="97">
        <f t="shared" si="20"/>
        <v>0</v>
      </c>
      <c r="R139" s="97">
        <f t="shared" si="20"/>
        <v>0</v>
      </c>
      <c r="S139" s="97">
        <f t="shared" si="20"/>
        <v>0</v>
      </c>
      <c r="T139" s="97">
        <f t="shared" si="20"/>
        <v>0</v>
      </c>
      <c r="U139" s="97">
        <f t="shared" si="20"/>
        <v>0</v>
      </c>
      <c r="V139" s="97">
        <f t="shared" si="20"/>
        <v>0</v>
      </c>
      <c r="W139" s="97">
        <f t="shared" si="20"/>
        <v>0</v>
      </c>
      <c r="X139" s="97">
        <f t="shared" si="20"/>
        <v>0</v>
      </c>
      <c r="Y139" s="97">
        <f t="shared" si="20"/>
        <v>0</v>
      </c>
      <c r="Z139" s="97">
        <f t="shared" si="20"/>
        <v>0</v>
      </c>
      <c r="AA139" s="97">
        <f t="shared" si="20"/>
        <v>0</v>
      </c>
      <c r="AB139" s="97">
        <f t="shared" si="20"/>
        <v>232</v>
      </c>
      <c r="AC139" s="97">
        <f t="shared" si="20"/>
        <v>0</v>
      </c>
      <c r="AD139" s="97">
        <f t="shared" si="20"/>
        <v>0</v>
      </c>
      <c r="AE139" s="97">
        <f t="shared" si="20"/>
        <v>3</v>
      </c>
      <c r="AF139" s="97">
        <f t="shared" si="20"/>
        <v>0</v>
      </c>
      <c r="AG139" s="97">
        <f t="shared" si="20"/>
        <v>353</v>
      </c>
      <c r="AQ139" s="2"/>
    </row>
    <row r="140" spans="1:61">
      <c r="B140"/>
      <c r="AQ140" s="2"/>
    </row>
    <row r="141" spans="1:61">
      <c r="E141" s="2"/>
      <c r="F141" s="2"/>
      <c r="G141" s="2"/>
      <c r="H141" s="2"/>
      <c r="I141" s="2"/>
      <c r="J141" s="2"/>
      <c r="K141" s="2"/>
      <c r="L141" s="2"/>
      <c r="M141" s="12"/>
      <c r="N141" s="12"/>
      <c r="O141" s="12"/>
      <c r="P141" s="12"/>
      <c r="Q141" s="2"/>
      <c r="R141" s="2"/>
      <c r="S141" s="2"/>
      <c r="T141" s="2"/>
      <c r="U141" s="2"/>
      <c r="V141" s="2"/>
      <c r="W141" s="2"/>
      <c r="X141" s="2"/>
      <c r="Y141" s="2"/>
      <c r="AQ141" s="2"/>
    </row>
    <row r="142" spans="1:61">
      <c r="A142" s="2"/>
      <c r="E142" s="2"/>
      <c r="F142" s="2"/>
      <c r="G142" s="2"/>
      <c r="H142" s="2"/>
      <c r="I142" s="2"/>
      <c r="J142" s="2"/>
      <c r="K142" s="2"/>
      <c r="L142" s="2"/>
      <c r="M142" s="2"/>
      <c r="N142" s="2"/>
      <c r="O142" s="2"/>
      <c r="P142" s="2"/>
      <c r="Q142" s="2"/>
      <c r="R142" s="2"/>
      <c r="S142" s="2"/>
      <c r="T142" s="2"/>
      <c r="U142" s="2"/>
      <c r="V142" s="2"/>
      <c r="W142" s="2"/>
      <c r="X142" s="2"/>
      <c r="Y142" s="2"/>
      <c r="AH142" s="83"/>
      <c r="AI142" s="83"/>
      <c r="AJ142" s="83"/>
      <c r="AK142" s="83"/>
      <c r="AL142" s="83"/>
      <c r="AM142" s="83"/>
      <c r="AN142" s="83"/>
      <c r="AO142" s="83"/>
      <c r="AP142" s="83"/>
      <c r="AQ142" s="2"/>
    </row>
    <row r="143" spans="1:61">
      <c r="A143" s="2" t="s">
        <v>25</v>
      </c>
      <c r="E143" s="2"/>
      <c r="F143" s="2"/>
      <c r="G143" s="2"/>
      <c r="H143" s="2"/>
      <c r="I143" s="2"/>
      <c r="J143" s="2"/>
      <c r="K143" s="2"/>
      <c r="L143" s="2"/>
      <c r="M143" s="2"/>
      <c r="N143" s="2"/>
      <c r="O143" s="2"/>
      <c r="P143" s="2"/>
      <c r="Q143" s="2"/>
      <c r="R143" s="2"/>
      <c r="S143" s="2"/>
      <c r="T143" s="2"/>
      <c r="U143" s="2"/>
      <c r="V143" s="2"/>
      <c r="W143" s="2"/>
      <c r="X143" s="2"/>
      <c r="Y143" s="2"/>
    </row>
    <row r="144" spans="1:61">
      <c r="A144" s="1" t="s">
        <v>73</v>
      </c>
      <c r="E144" s="2"/>
      <c r="F144" s="2"/>
      <c r="G144" s="2"/>
      <c r="H144" s="2"/>
      <c r="I144" s="2"/>
      <c r="J144" s="2"/>
      <c r="K144" s="2"/>
      <c r="L144" s="2"/>
      <c r="M144" s="2"/>
      <c r="N144" s="2"/>
      <c r="O144" s="2"/>
      <c r="P144" s="2"/>
      <c r="Q144" s="2"/>
      <c r="R144" s="2"/>
      <c r="S144" s="2"/>
      <c r="T144" s="2"/>
      <c r="U144" s="2"/>
      <c r="V144" s="2"/>
      <c r="W144" s="2"/>
      <c r="X144" s="2"/>
      <c r="Y144" s="2"/>
    </row>
    <row r="145" spans="1:61">
      <c r="A145" s="2"/>
      <c r="B145" s="35" t="s">
        <v>20</v>
      </c>
      <c r="C145" s="83"/>
      <c r="D145" s="83"/>
      <c r="E145" s="35"/>
      <c r="F145" s="83"/>
      <c r="G145" s="83"/>
      <c r="H145" s="35"/>
      <c r="I145" s="83"/>
      <c r="J145" s="83"/>
      <c r="K145" s="83"/>
      <c r="L145" s="83"/>
      <c r="M145" s="83"/>
      <c r="N145" s="83"/>
      <c r="O145" s="83"/>
      <c r="P145" s="83"/>
      <c r="Q145" s="83"/>
      <c r="R145" s="83"/>
      <c r="S145" s="83"/>
      <c r="T145" s="83" t="s">
        <v>21</v>
      </c>
      <c r="U145" s="83"/>
      <c r="V145" s="83"/>
      <c r="W145" s="83"/>
      <c r="X145" s="83"/>
      <c r="Y145" s="83"/>
      <c r="Z145" s="83"/>
      <c r="AA145" s="83"/>
      <c r="AB145" s="83"/>
      <c r="AC145" s="83"/>
      <c r="AD145" s="83"/>
      <c r="AE145" s="83"/>
      <c r="AF145" s="83"/>
      <c r="AG145" s="83"/>
    </row>
    <row r="146" spans="1:61">
      <c r="A146" s="6" t="s">
        <v>19</v>
      </c>
      <c r="B146" s="16">
        <v>23</v>
      </c>
      <c r="C146" s="16">
        <v>24</v>
      </c>
      <c r="D146" s="16">
        <v>25</v>
      </c>
      <c r="E146" s="16">
        <v>26</v>
      </c>
      <c r="F146" s="16">
        <v>27</v>
      </c>
      <c r="G146" s="16">
        <v>28</v>
      </c>
      <c r="H146" s="16">
        <v>29</v>
      </c>
      <c r="I146" s="16">
        <v>30</v>
      </c>
      <c r="J146" s="16">
        <v>1</v>
      </c>
      <c r="K146" s="16">
        <v>2</v>
      </c>
      <c r="L146" s="16">
        <v>3</v>
      </c>
      <c r="M146" s="16">
        <v>4</v>
      </c>
      <c r="N146" s="16">
        <v>5</v>
      </c>
      <c r="O146" s="16">
        <v>6</v>
      </c>
      <c r="P146" s="142">
        <v>7</v>
      </c>
      <c r="Q146" s="142">
        <v>8</v>
      </c>
      <c r="R146" s="142">
        <v>9</v>
      </c>
      <c r="S146" s="142">
        <v>10</v>
      </c>
      <c r="T146" s="142">
        <v>11</v>
      </c>
      <c r="U146" s="142">
        <v>12</v>
      </c>
      <c r="V146" s="142">
        <v>13</v>
      </c>
      <c r="W146" s="142">
        <v>14</v>
      </c>
      <c r="X146" s="142">
        <v>15</v>
      </c>
      <c r="Y146" s="142">
        <v>16</v>
      </c>
      <c r="Z146" s="142">
        <v>17</v>
      </c>
      <c r="AA146" s="142">
        <v>18</v>
      </c>
      <c r="AB146" s="142">
        <v>19</v>
      </c>
      <c r="AC146" s="142">
        <v>20</v>
      </c>
      <c r="AD146" s="142">
        <v>21</v>
      </c>
      <c r="AE146" s="142">
        <v>22</v>
      </c>
      <c r="AF146" s="142">
        <v>23</v>
      </c>
      <c r="AG146" s="35" t="s">
        <v>187</v>
      </c>
    </row>
    <row r="147" spans="1:61">
      <c r="A147" s="3" t="s">
        <v>1</v>
      </c>
      <c r="B147" s="97"/>
      <c r="C147" s="103"/>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v>2</v>
      </c>
      <c r="AC147" s="97"/>
      <c r="AD147" s="97"/>
      <c r="AE147" s="97"/>
      <c r="AF147" s="97"/>
      <c r="AG147" s="97">
        <f t="shared" ref="AG147:AG181" si="21">SUM(B147:AE147)</f>
        <v>2</v>
      </c>
    </row>
    <row r="148" spans="1:61">
      <c r="A148" s="19" t="s">
        <v>51</v>
      </c>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f t="shared" si="21"/>
        <v>0</v>
      </c>
    </row>
    <row r="149" spans="1:61">
      <c r="A149" s="19" t="s">
        <v>47</v>
      </c>
      <c r="B149" s="97"/>
      <c r="C149" s="97"/>
      <c r="D149" s="97"/>
      <c r="E149" s="97"/>
      <c r="F149" s="97"/>
      <c r="G149" s="97"/>
      <c r="H149" s="97"/>
      <c r="I149" s="97"/>
      <c r="J149" s="97"/>
      <c r="K149" s="97">
        <v>1</v>
      </c>
      <c r="L149" s="97"/>
      <c r="M149" s="97"/>
      <c r="N149" s="97"/>
      <c r="O149" s="97"/>
      <c r="P149" s="97"/>
      <c r="Q149" s="97"/>
      <c r="R149" s="97"/>
      <c r="S149" s="97"/>
      <c r="T149" s="97"/>
      <c r="U149" s="97"/>
      <c r="V149" s="97"/>
      <c r="W149" s="97"/>
      <c r="X149" s="97"/>
      <c r="Y149" s="97"/>
      <c r="Z149" s="97"/>
      <c r="AA149" s="97"/>
      <c r="AB149" s="97"/>
      <c r="AC149" s="97"/>
      <c r="AD149" s="97"/>
      <c r="AE149" s="97"/>
      <c r="AF149" s="97"/>
      <c r="AG149" s="97">
        <f t="shared" si="21"/>
        <v>1</v>
      </c>
    </row>
    <row r="150" spans="1:61">
      <c r="A150" s="19" t="s">
        <v>43</v>
      </c>
      <c r="B150" s="97"/>
      <c r="C150" s="97"/>
      <c r="D150" s="97"/>
      <c r="E150" s="97"/>
      <c r="F150" s="97"/>
      <c r="G150" s="97"/>
      <c r="H150" s="97"/>
      <c r="I150" s="97"/>
      <c r="J150" s="97"/>
      <c r="K150" s="97">
        <v>9</v>
      </c>
      <c r="L150" s="97"/>
      <c r="M150" s="97"/>
      <c r="N150" s="97">
        <v>19</v>
      </c>
      <c r="O150" s="97">
        <v>23</v>
      </c>
      <c r="P150" s="97">
        <v>19</v>
      </c>
      <c r="Q150" s="97"/>
      <c r="R150" s="97">
        <v>6</v>
      </c>
      <c r="S150" s="97"/>
      <c r="T150" s="97"/>
      <c r="U150" s="97"/>
      <c r="V150" s="97"/>
      <c r="W150" s="97"/>
      <c r="X150" s="97"/>
      <c r="Y150" s="97"/>
      <c r="Z150" s="97"/>
      <c r="AA150" s="97"/>
      <c r="AB150" s="97"/>
      <c r="AC150" s="97"/>
      <c r="AD150" s="97"/>
      <c r="AE150" s="97"/>
      <c r="AF150" s="97"/>
      <c r="AG150" s="97">
        <f t="shared" si="21"/>
        <v>76</v>
      </c>
    </row>
    <row r="151" spans="1:61">
      <c r="A151" s="3" t="s">
        <v>2</v>
      </c>
      <c r="B151" s="97"/>
      <c r="C151" s="97">
        <v>12</v>
      </c>
      <c r="D151" s="103"/>
      <c r="E151" s="97"/>
      <c r="F151" s="97"/>
      <c r="G151" s="97"/>
      <c r="H151" s="97"/>
      <c r="I151" s="97"/>
      <c r="J151" s="97"/>
      <c r="K151" s="97"/>
      <c r="L151" s="97"/>
      <c r="M151" s="97"/>
      <c r="N151" s="97"/>
      <c r="O151" s="97">
        <v>4</v>
      </c>
      <c r="P151" s="97"/>
      <c r="Q151" s="97"/>
      <c r="R151" s="97"/>
      <c r="S151" s="97"/>
      <c r="T151" s="97"/>
      <c r="U151" s="97"/>
      <c r="V151" s="97"/>
      <c r="W151" s="97"/>
      <c r="X151" s="97"/>
      <c r="Y151" s="97"/>
      <c r="Z151" s="97"/>
      <c r="AA151" s="97"/>
      <c r="AB151" s="97"/>
      <c r="AC151" s="97"/>
      <c r="AD151" s="97"/>
      <c r="AE151" s="97"/>
      <c r="AF151" s="97"/>
      <c r="AG151" s="97">
        <f t="shared" si="21"/>
        <v>16</v>
      </c>
    </row>
    <row r="152" spans="1:61">
      <c r="A152" s="19" t="s">
        <v>45</v>
      </c>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f t="shared" si="21"/>
        <v>0</v>
      </c>
    </row>
    <row r="153" spans="1:61">
      <c r="A153" s="3" t="s">
        <v>3</v>
      </c>
      <c r="B153" s="97"/>
      <c r="C153" s="97"/>
      <c r="D153" s="97"/>
      <c r="E153" s="97"/>
      <c r="F153" s="97"/>
      <c r="G153" s="97"/>
      <c r="H153" s="97"/>
      <c r="I153" s="97"/>
      <c r="J153" s="97"/>
      <c r="K153" s="97">
        <v>1</v>
      </c>
      <c r="L153" s="97"/>
      <c r="M153" s="97"/>
      <c r="N153" s="97"/>
      <c r="O153" s="97"/>
      <c r="P153" s="97"/>
      <c r="Q153" s="97"/>
      <c r="R153" s="97"/>
      <c r="S153" s="97"/>
      <c r="T153" s="97"/>
      <c r="U153" s="97"/>
      <c r="V153" s="97"/>
      <c r="W153" s="97"/>
      <c r="X153" s="97"/>
      <c r="Y153" s="97"/>
      <c r="Z153" s="97"/>
      <c r="AA153" s="97"/>
      <c r="AB153" s="97"/>
      <c r="AC153" s="97"/>
      <c r="AD153" s="97"/>
      <c r="AE153" s="97"/>
      <c r="AF153" s="97"/>
      <c r="AG153" s="97">
        <f t="shared" si="21"/>
        <v>1</v>
      </c>
    </row>
    <row r="154" spans="1:61">
      <c r="A154" s="3" t="s">
        <v>4</v>
      </c>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f t="shared" si="21"/>
        <v>0</v>
      </c>
    </row>
    <row r="155" spans="1:61">
      <c r="A155" s="19" t="s">
        <v>50</v>
      </c>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f t="shared" si="21"/>
        <v>0</v>
      </c>
    </row>
    <row r="156" spans="1:61">
      <c r="A156" s="3" t="s">
        <v>6</v>
      </c>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f t="shared" si="21"/>
        <v>0</v>
      </c>
    </row>
    <row r="157" spans="1:61">
      <c r="A157" s="3" t="s">
        <v>7</v>
      </c>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v>4</v>
      </c>
      <c r="AC157" s="97"/>
      <c r="AD157" s="97"/>
      <c r="AE157" s="97"/>
      <c r="AF157" s="97"/>
      <c r="AG157" s="97">
        <f t="shared" si="21"/>
        <v>4</v>
      </c>
      <c r="AR157" s="2"/>
      <c r="AS157" s="2"/>
      <c r="AT157" s="2"/>
      <c r="AU157" s="2"/>
      <c r="AV157" s="2"/>
      <c r="AW157" s="2"/>
      <c r="AX157" s="2"/>
      <c r="AY157" s="2"/>
      <c r="AZ157" s="2"/>
      <c r="BA157" s="2"/>
      <c r="BB157" s="2"/>
      <c r="BC157" s="2"/>
      <c r="BD157" s="2"/>
      <c r="BE157" s="2"/>
      <c r="BF157" s="2"/>
      <c r="BG157" s="2"/>
      <c r="BH157" s="2"/>
      <c r="BI157" s="2"/>
    </row>
    <row r="158" spans="1:61">
      <c r="A158" s="19" t="s">
        <v>52</v>
      </c>
      <c r="B158" s="97"/>
      <c r="C158" s="97"/>
      <c r="D158" s="97"/>
      <c r="E158" s="103"/>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f t="shared" si="21"/>
        <v>0</v>
      </c>
    </row>
    <row r="159" spans="1:61">
      <c r="A159" s="19" t="s">
        <v>53</v>
      </c>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f t="shared" si="21"/>
        <v>0</v>
      </c>
    </row>
    <row r="160" spans="1:61">
      <c r="A160" s="19" t="s">
        <v>44</v>
      </c>
      <c r="B160" s="97"/>
      <c r="C160" s="97"/>
      <c r="D160" s="97"/>
      <c r="E160" s="97"/>
      <c r="F160" s="103"/>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v>3</v>
      </c>
      <c r="AF160" s="97"/>
      <c r="AG160" s="97">
        <f t="shared" si="21"/>
        <v>3</v>
      </c>
    </row>
    <row r="161" spans="1:61">
      <c r="A161" s="3" t="s">
        <v>8</v>
      </c>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f t="shared" si="21"/>
        <v>0</v>
      </c>
    </row>
    <row r="162" spans="1:61">
      <c r="A162" s="3" t="s">
        <v>9</v>
      </c>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f t="shared" si="21"/>
        <v>0</v>
      </c>
    </row>
    <row r="163" spans="1:61">
      <c r="A163" s="19" t="s">
        <v>46</v>
      </c>
      <c r="B163" s="97"/>
      <c r="C163" s="97"/>
      <c r="D163" s="97"/>
      <c r="E163" s="97"/>
      <c r="F163" s="97"/>
      <c r="G163" s="97"/>
      <c r="H163" s="97"/>
      <c r="I163" s="97"/>
      <c r="J163" s="97"/>
      <c r="K163" s="97"/>
      <c r="L163" s="97"/>
      <c r="M163" s="97"/>
      <c r="N163" s="97">
        <v>1</v>
      </c>
      <c r="O163" s="97"/>
      <c r="P163" s="97"/>
      <c r="Q163" s="97"/>
      <c r="R163" s="97"/>
      <c r="S163" s="97"/>
      <c r="T163" s="97"/>
      <c r="U163" s="97"/>
      <c r="V163" s="97"/>
      <c r="W163" s="97"/>
      <c r="X163" s="97"/>
      <c r="Y163" s="97"/>
      <c r="Z163" s="97"/>
      <c r="AA163" s="97"/>
      <c r="AB163" s="97"/>
      <c r="AC163" s="97"/>
      <c r="AD163" s="97"/>
      <c r="AE163" s="97"/>
      <c r="AF163" s="97"/>
      <c r="AG163" s="97">
        <f t="shared" si="21"/>
        <v>1</v>
      </c>
    </row>
    <row r="164" spans="1:61">
      <c r="A164" s="3" t="s">
        <v>10</v>
      </c>
      <c r="B164" s="97"/>
      <c r="C164" s="103"/>
      <c r="D164" s="103"/>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f t="shared" si="21"/>
        <v>0</v>
      </c>
    </row>
    <row r="165" spans="1:61">
      <c r="A165" s="3" t="s">
        <v>11</v>
      </c>
      <c r="B165" s="97"/>
      <c r="C165" s="103"/>
      <c r="D165" s="97"/>
      <c r="E165" s="97"/>
      <c r="F165" s="97"/>
      <c r="G165" s="97"/>
      <c r="H165" s="97"/>
      <c r="I165" s="97"/>
      <c r="J165" s="97"/>
      <c r="K165" s="97"/>
      <c r="L165" s="97"/>
      <c r="M165" s="97"/>
      <c r="N165" s="97"/>
      <c r="O165" s="97"/>
      <c r="P165" s="97"/>
      <c r="Q165" s="97"/>
      <c r="R165" s="97"/>
      <c r="S165" s="97"/>
      <c r="T165" s="97">
        <v>900</v>
      </c>
      <c r="U165" s="97"/>
      <c r="V165" s="97"/>
      <c r="W165" s="97"/>
      <c r="X165" s="97"/>
      <c r="Y165" s="97"/>
      <c r="Z165" s="97"/>
      <c r="AA165" s="97"/>
      <c r="AB165" s="97"/>
      <c r="AC165" s="97"/>
      <c r="AD165" s="97"/>
      <c r="AE165" s="97"/>
      <c r="AF165" s="97"/>
      <c r="AG165" s="97">
        <f t="shared" si="21"/>
        <v>900</v>
      </c>
    </row>
    <row r="166" spans="1:61">
      <c r="A166" s="3" t="s">
        <v>12</v>
      </c>
      <c r="B166" s="97"/>
      <c r="C166" s="103"/>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v>14</v>
      </c>
      <c r="AC166" s="97"/>
      <c r="AD166" s="97"/>
      <c r="AE166" s="97"/>
      <c r="AF166" s="97"/>
      <c r="AG166" s="97">
        <f t="shared" si="21"/>
        <v>14</v>
      </c>
    </row>
    <row r="167" spans="1:61">
      <c r="A167" s="15" t="s">
        <v>33</v>
      </c>
      <c r="B167" s="97"/>
      <c r="C167" s="103"/>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f t="shared" si="21"/>
        <v>0</v>
      </c>
    </row>
    <row r="168" spans="1:61">
      <c r="A168" s="3" t="s">
        <v>18</v>
      </c>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f t="shared" si="21"/>
        <v>0</v>
      </c>
    </row>
    <row r="169" spans="1:61">
      <c r="A169" s="19" t="s">
        <v>48</v>
      </c>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f t="shared" si="21"/>
        <v>0</v>
      </c>
      <c r="AR169" s="2"/>
      <c r="AS169" s="2"/>
      <c r="AT169" s="2"/>
      <c r="AU169" s="2"/>
      <c r="AV169" s="2"/>
      <c r="AW169" s="2"/>
      <c r="AX169" s="2"/>
      <c r="AY169" s="2"/>
      <c r="AZ169" s="2"/>
      <c r="BA169" s="2"/>
      <c r="BB169" s="2"/>
      <c r="BC169" s="2"/>
      <c r="BD169" s="2"/>
      <c r="BE169" s="2"/>
      <c r="BF169" s="2"/>
      <c r="BG169" s="2"/>
      <c r="BH169" s="2"/>
      <c r="BI169" s="2"/>
    </row>
    <row r="170" spans="1:61">
      <c r="A170" s="3" t="s">
        <v>13</v>
      </c>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f t="shared" si="21"/>
        <v>0</v>
      </c>
      <c r="AR170" s="2"/>
      <c r="AS170" s="2"/>
      <c r="AT170" s="2"/>
      <c r="AU170" s="2"/>
      <c r="AV170" s="2"/>
      <c r="AW170" s="2"/>
      <c r="AX170" s="2"/>
      <c r="AY170" s="2"/>
      <c r="AZ170" s="2"/>
      <c r="BA170" s="2"/>
      <c r="BB170" s="2"/>
      <c r="BC170" s="2"/>
      <c r="BD170" s="2"/>
      <c r="BE170" s="2"/>
      <c r="BF170" s="2"/>
      <c r="BG170" s="2"/>
      <c r="BH170" s="2"/>
      <c r="BI170" s="2"/>
    </row>
    <row r="171" spans="1:61">
      <c r="A171" s="3" t="s">
        <v>14</v>
      </c>
      <c r="B171" s="97"/>
      <c r="C171" s="97"/>
      <c r="D171" s="97"/>
      <c r="E171" s="97"/>
      <c r="F171" s="97"/>
      <c r="G171" s="97"/>
      <c r="H171" s="97"/>
      <c r="I171" s="97"/>
      <c r="J171" s="97"/>
      <c r="K171" s="97"/>
      <c r="L171" s="97"/>
      <c r="M171" s="97"/>
      <c r="N171" s="97"/>
      <c r="O171" s="97">
        <v>2</v>
      </c>
      <c r="P171" s="97"/>
      <c r="Q171" s="97"/>
      <c r="R171" s="97"/>
      <c r="S171" s="97"/>
      <c r="T171" s="97">
        <v>100</v>
      </c>
      <c r="U171" s="97"/>
      <c r="V171" s="97"/>
      <c r="W171" s="97"/>
      <c r="X171" s="97"/>
      <c r="Y171" s="97"/>
      <c r="Z171" s="97"/>
      <c r="AA171" s="97"/>
      <c r="AB171" s="97"/>
      <c r="AC171" s="97"/>
      <c r="AD171" s="97"/>
      <c r="AE171" s="97"/>
      <c r="AF171" s="97"/>
      <c r="AG171" s="97">
        <f t="shared" si="21"/>
        <v>102</v>
      </c>
    </row>
    <row r="172" spans="1:61">
      <c r="A172" s="19" t="s">
        <v>42</v>
      </c>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f t="shared" si="21"/>
        <v>0</v>
      </c>
    </row>
    <row r="173" spans="1:61">
      <c r="A173" s="19" t="s">
        <v>54</v>
      </c>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f t="shared" si="21"/>
        <v>0</v>
      </c>
    </row>
    <row r="174" spans="1:61">
      <c r="A174" s="19" t="s">
        <v>55</v>
      </c>
      <c r="B174" s="97"/>
      <c r="C174" s="97"/>
      <c r="D174" s="97"/>
      <c r="E174" s="97"/>
      <c r="F174" s="103"/>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f t="shared" si="21"/>
        <v>0</v>
      </c>
      <c r="AR174" s="2"/>
      <c r="AS174" s="2"/>
      <c r="AT174" s="2"/>
      <c r="AU174" s="2"/>
      <c r="AV174" s="2"/>
      <c r="AW174" s="2"/>
      <c r="AX174" s="2"/>
      <c r="AY174" s="2"/>
      <c r="AZ174" s="2"/>
      <c r="BA174" s="2"/>
      <c r="BB174" s="2"/>
      <c r="BC174" s="2"/>
      <c r="BD174" s="2"/>
      <c r="BE174" s="2"/>
      <c r="BF174" s="2"/>
      <c r="BG174" s="2"/>
      <c r="BH174" s="2"/>
      <c r="BI174" s="2"/>
    </row>
    <row r="175" spans="1:61">
      <c r="A175" s="3" t="s">
        <v>15</v>
      </c>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f t="shared" si="21"/>
        <v>0</v>
      </c>
    </row>
    <row r="176" spans="1:61">
      <c r="A176" s="19" t="s">
        <v>56</v>
      </c>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f t="shared" si="21"/>
        <v>0</v>
      </c>
    </row>
    <row r="177" spans="1:33">
      <c r="A177" s="19" t="s">
        <v>49</v>
      </c>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f t="shared" si="21"/>
        <v>0</v>
      </c>
    </row>
    <row r="178" spans="1:33">
      <c r="A178" s="3" t="s">
        <v>16</v>
      </c>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f t="shared" si="21"/>
        <v>0</v>
      </c>
    </row>
    <row r="179" spans="1:33">
      <c r="A179" s="19" t="s">
        <v>57</v>
      </c>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f t="shared" si="21"/>
        <v>0</v>
      </c>
    </row>
    <row r="180" spans="1:33">
      <c r="A180" s="3" t="s">
        <v>17</v>
      </c>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f t="shared" si="21"/>
        <v>0</v>
      </c>
    </row>
    <row r="181" spans="1:33">
      <c r="A181" s="3" t="s">
        <v>23</v>
      </c>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f t="shared" si="21"/>
        <v>0</v>
      </c>
    </row>
    <row r="182" spans="1:33">
      <c r="A182" s="11" t="s">
        <v>24</v>
      </c>
      <c r="B182" s="25">
        <f t="shared" ref="B182:AG182" si="22">SUM(B147:B181)</f>
        <v>0</v>
      </c>
      <c r="C182" s="25">
        <f t="shared" si="22"/>
        <v>12</v>
      </c>
      <c r="D182" s="25">
        <f t="shared" si="22"/>
        <v>0</v>
      </c>
      <c r="E182" s="25">
        <f t="shared" si="22"/>
        <v>0</v>
      </c>
      <c r="F182" s="25">
        <f t="shared" si="22"/>
        <v>0</v>
      </c>
      <c r="G182" s="25">
        <f t="shared" si="22"/>
        <v>0</v>
      </c>
      <c r="H182" s="25">
        <f t="shared" si="22"/>
        <v>0</v>
      </c>
      <c r="I182" s="25">
        <f t="shared" si="22"/>
        <v>0</v>
      </c>
      <c r="J182" s="25">
        <f t="shared" si="22"/>
        <v>0</v>
      </c>
      <c r="K182" s="25">
        <f t="shared" si="22"/>
        <v>11</v>
      </c>
      <c r="L182" s="25">
        <f t="shared" si="22"/>
        <v>0</v>
      </c>
      <c r="M182" s="25">
        <f t="shared" si="22"/>
        <v>0</v>
      </c>
      <c r="N182" s="25">
        <f t="shared" si="22"/>
        <v>20</v>
      </c>
      <c r="O182" s="25">
        <f t="shared" si="22"/>
        <v>29</v>
      </c>
      <c r="P182" s="25">
        <f t="shared" si="22"/>
        <v>19</v>
      </c>
      <c r="Q182" s="25">
        <f t="shared" si="22"/>
        <v>0</v>
      </c>
      <c r="R182" s="25">
        <f t="shared" si="22"/>
        <v>6</v>
      </c>
      <c r="S182" s="25">
        <f t="shared" si="22"/>
        <v>0</v>
      </c>
      <c r="T182" s="25">
        <f t="shared" si="22"/>
        <v>1000</v>
      </c>
      <c r="U182" s="25">
        <f t="shared" si="22"/>
        <v>0</v>
      </c>
      <c r="V182" s="25">
        <f t="shared" si="22"/>
        <v>0</v>
      </c>
      <c r="W182" s="25">
        <f t="shared" si="22"/>
        <v>0</v>
      </c>
      <c r="X182" s="25">
        <f t="shared" si="22"/>
        <v>0</v>
      </c>
      <c r="Y182" s="25">
        <f t="shared" si="22"/>
        <v>0</v>
      </c>
      <c r="Z182" s="25">
        <f t="shared" si="22"/>
        <v>0</v>
      </c>
      <c r="AA182" s="25">
        <f t="shared" si="22"/>
        <v>0</v>
      </c>
      <c r="AB182" s="25">
        <f t="shared" si="22"/>
        <v>20</v>
      </c>
      <c r="AC182" s="25">
        <f t="shared" si="22"/>
        <v>0</v>
      </c>
      <c r="AD182" s="25">
        <f t="shared" si="22"/>
        <v>0</v>
      </c>
      <c r="AE182" s="25">
        <f t="shared" si="22"/>
        <v>3</v>
      </c>
      <c r="AF182" s="25">
        <f t="shared" si="22"/>
        <v>0</v>
      </c>
      <c r="AG182" s="97">
        <f t="shared" si="22"/>
        <v>1120</v>
      </c>
    </row>
    <row r="183" spans="1:33">
      <c r="A183" s="2"/>
      <c r="C183" s="2"/>
      <c r="D183" s="2"/>
      <c r="E183" s="2"/>
      <c r="F183" s="2"/>
      <c r="G183" s="2"/>
      <c r="H183" s="2"/>
      <c r="I183" s="2"/>
      <c r="J183" s="2"/>
      <c r="K183" s="2"/>
      <c r="L183" s="2"/>
      <c r="M183" s="2"/>
      <c r="N183" s="2"/>
      <c r="O183" s="20"/>
      <c r="AG183" s="2"/>
    </row>
    <row r="184" spans="1:33">
      <c r="A184" s="2"/>
      <c r="C184" s="2"/>
      <c r="D184" s="2"/>
      <c r="E184" s="2"/>
      <c r="F184" s="2"/>
      <c r="G184" s="2"/>
      <c r="H184" s="2"/>
      <c r="I184" s="2"/>
      <c r="J184" s="2"/>
      <c r="K184" s="2"/>
      <c r="L184" s="2"/>
      <c r="M184" s="2"/>
      <c r="N184" s="2"/>
      <c r="O184" s="2"/>
      <c r="AG184" s="2"/>
    </row>
    <row r="185" spans="1:33">
      <c r="B185"/>
      <c r="AG185" s="2"/>
    </row>
    <row r="186" spans="1:33">
      <c r="A186" s="2" t="s">
        <v>27</v>
      </c>
      <c r="C186" s="2"/>
      <c r="D186" s="2"/>
      <c r="E186" s="2"/>
      <c r="F186" s="2"/>
      <c r="G186" s="2"/>
      <c r="H186" s="2"/>
      <c r="I186" s="2"/>
      <c r="J186" s="2"/>
      <c r="K186" s="2"/>
      <c r="L186" s="2"/>
      <c r="M186" s="2"/>
      <c r="N186" s="2"/>
      <c r="O186" s="2"/>
      <c r="AG186" s="2"/>
    </row>
    <row r="187" spans="1:33">
      <c r="A187" s="1" t="s">
        <v>73</v>
      </c>
      <c r="C187" s="2"/>
      <c r="D187" s="2"/>
      <c r="E187" s="2"/>
      <c r="F187" s="2"/>
      <c r="G187" s="2"/>
      <c r="H187" s="2"/>
      <c r="I187" s="2"/>
      <c r="J187" s="2"/>
      <c r="K187" s="2"/>
      <c r="L187" s="2"/>
      <c r="M187" s="2"/>
      <c r="N187" s="2"/>
      <c r="O187" s="2"/>
      <c r="AG187" s="2"/>
    </row>
    <row r="188" spans="1:33">
      <c r="A188" s="2"/>
      <c r="B188" s="83"/>
      <c r="C188" s="83"/>
      <c r="D188" s="83"/>
      <c r="E188" s="83"/>
      <c r="F188" s="83"/>
      <c r="G188" s="83"/>
      <c r="H188" s="83"/>
      <c r="I188" s="83"/>
      <c r="J188" s="83" t="s">
        <v>21</v>
      </c>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2"/>
    </row>
    <row r="189" spans="1:33">
      <c r="A189" s="6" t="s">
        <v>19</v>
      </c>
      <c r="B189" s="16">
        <v>23</v>
      </c>
      <c r="C189" s="16">
        <v>24</v>
      </c>
      <c r="D189" s="16">
        <v>25</v>
      </c>
      <c r="E189" s="16">
        <v>26</v>
      </c>
      <c r="F189" s="16">
        <v>27</v>
      </c>
      <c r="G189" s="16">
        <v>28</v>
      </c>
      <c r="H189" s="16">
        <v>29</v>
      </c>
      <c r="I189" s="16">
        <v>30</v>
      </c>
      <c r="J189" s="16">
        <v>1</v>
      </c>
      <c r="K189" s="16">
        <v>2</v>
      </c>
      <c r="L189" s="16">
        <v>3</v>
      </c>
      <c r="M189" s="16">
        <v>4</v>
      </c>
      <c r="N189" s="16">
        <v>5</v>
      </c>
      <c r="O189" s="16">
        <v>6</v>
      </c>
      <c r="P189" s="142">
        <v>7</v>
      </c>
      <c r="Q189" s="142">
        <v>8</v>
      </c>
      <c r="R189" s="142">
        <v>9</v>
      </c>
      <c r="S189" s="142">
        <v>10</v>
      </c>
      <c r="T189" s="142">
        <v>11</v>
      </c>
      <c r="U189" s="142">
        <v>12</v>
      </c>
      <c r="V189" s="142">
        <v>13</v>
      </c>
      <c r="W189" s="142">
        <v>14</v>
      </c>
      <c r="X189" s="142">
        <v>15</v>
      </c>
      <c r="Y189" s="142">
        <v>16</v>
      </c>
      <c r="Z189" s="142">
        <v>17</v>
      </c>
      <c r="AA189" s="142">
        <v>18</v>
      </c>
      <c r="AB189" s="142">
        <v>19</v>
      </c>
      <c r="AC189" s="142">
        <v>20</v>
      </c>
      <c r="AD189" s="142">
        <v>21</v>
      </c>
      <c r="AE189" s="142">
        <v>22</v>
      </c>
      <c r="AF189" s="142">
        <v>23</v>
      </c>
      <c r="AG189" s="121" t="s">
        <v>187</v>
      </c>
    </row>
    <row r="190" spans="1:33">
      <c r="A190" s="3" t="s">
        <v>1</v>
      </c>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f t="shared" ref="AG190:AG224" si="23">SUM(B190:AE190)</f>
        <v>0</v>
      </c>
    </row>
    <row r="191" spans="1:33">
      <c r="A191" s="19" t="s">
        <v>51</v>
      </c>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f t="shared" si="23"/>
        <v>0</v>
      </c>
    </row>
    <row r="192" spans="1:33">
      <c r="A192" s="19" t="s">
        <v>47</v>
      </c>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f t="shared" si="23"/>
        <v>0</v>
      </c>
    </row>
    <row r="193" spans="1:33">
      <c r="A193" s="19" t="s">
        <v>43</v>
      </c>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f t="shared" si="23"/>
        <v>0</v>
      </c>
    </row>
    <row r="194" spans="1:33">
      <c r="A194" s="3" t="s">
        <v>2</v>
      </c>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f t="shared" si="23"/>
        <v>0</v>
      </c>
    </row>
    <row r="195" spans="1:33">
      <c r="A195" s="19" t="s">
        <v>45</v>
      </c>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f t="shared" si="23"/>
        <v>0</v>
      </c>
    </row>
    <row r="196" spans="1:33">
      <c r="A196" s="3" t="s">
        <v>3</v>
      </c>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f t="shared" si="23"/>
        <v>0</v>
      </c>
    </row>
    <row r="197" spans="1:33">
      <c r="A197" s="3" t="s">
        <v>4</v>
      </c>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f t="shared" si="23"/>
        <v>0</v>
      </c>
    </row>
    <row r="198" spans="1:33">
      <c r="A198" s="19" t="s">
        <v>50</v>
      </c>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f t="shared" si="23"/>
        <v>0</v>
      </c>
    </row>
    <row r="199" spans="1:33">
      <c r="A199" s="3" t="s">
        <v>6</v>
      </c>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f t="shared" si="23"/>
        <v>0</v>
      </c>
    </row>
    <row r="200" spans="1:33">
      <c r="A200" s="3" t="s">
        <v>7</v>
      </c>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f t="shared" si="23"/>
        <v>0</v>
      </c>
    </row>
    <row r="201" spans="1:33">
      <c r="A201" s="19" t="s">
        <v>52</v>
      </c>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f t="shared" si="23"/>
        <v>0</v>
      </c>
    </row>
    <row r="202" spans="1:33">
      <c r="A202" s="19" t="s">
        <v>53</v>
      </c>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f t="shared" si="23"/>
        <v>0</v>
      </c>
    </row>
    <row r="203" spans="1:33">
      <c r="A203" s="19" t="s">
        <v>44</v>
      </c>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f t="shared" si="23"/>
        <v>0</v>
      </c>
    </row>
    <row r="204" spans="1:33">
      <c r="A204" s="3" t="s">
        <v>8</v>
      </c>
      <c r="B204" s="97"/>
      <c r="C204" s="97"/>
      <c r="D204" s="103"/>
      <c r="E204" s="103"/>
      <c r="F204" s="97"/>
      <c r="G204" s="97"/>
      <c r="H204" s="97"/>
      <c r="I204" s="97"/>
      <c r="J204" s="97"/>
      <c r="K204" s="97"/>
      <c r="L204" s="97"/>
      <c r="M204" s="97"/>
      <c r="N204" s="97"/>
      <c r="O204" s="97">
        <v>2</v>
      </c>
      <c r="P204" s="97"/>
      <c r="Q204" s="97"/>
      <c r="R204" s="97"/>
      <c r="S204" s="97"/>
      <c r="T204" s="97"/>
      <c r="U204" s="97"/>
      <c r="V204" s="97"/>
      <c r="W204" s="97"/>
      <c r="X204" s="97"/>
      <c r="Y204" s="97"/>
      <c r="Z204" s="97"/>
      <c r="AA204" s="97"/>
      <c r="AB204" s="97"/>
      <c r="AC204" s="97"/>
      <c r="AD204" s="97"/>
      <c r="AE204" s="97"/>
      <c r="AF204" s="97"/>
      <c r="AG204" s="97">
        <f t="shared" si="23"/>
        <v>2</v>
      </c>
    </row>
    <row r="205" spans="1:33">
      <c r="A205" s="3" t="s">
        <v>9</v>
      </c>
      <c r="B205" s="97"/>
      <c r="C205" s="97"/>
      <c r="D205" s="103"/>
      <c r="E205" s="103"/>
      <c r="F205" s="103"/>
      <c r="G205" s="97"/>
      <c r="H205" s="97"/>
      <c r="I205" s="97"/>
      <c r="J205" s="97"/>
      <c r="K205" s="97"/>
      <c r="L205" s="97"/>
      <c r="M205" s="97"/>
      <c r="N205" s="97">
        <v>60</v>
      </c>
      <c r="O205" s="97"/>
      <c r="P205" s="97"/>
      <c r="Q205" s="97"/>
      <c r="R205" s="97"/>
      <c r="S205" s="97"/>
      <c r="T205" s="97">
        <v>170</v>
      </c>
      <c r="U205" s="97"/>
      <c r="V205" s="97"/>
      <c r="W205" s="97"/>
      <c r="X205" s="97">
        <v>200</v>
      </c>
      <c r="Y205" s="97"/>
      <c r="Z205" s="97"/>
      <c r="AA205" s="97"/>
      <c r="AB205" s="97"/>
      <c r="AC205" s="97"/>
      <c r="AD205" s="97"/>
      <c r="AE205" s="97"/>
      <c r="AF205" s="97"/>
      <c r="AG205" s="97">
        <f t="shared" si="23"/>
        <v>430</v>
      </c>
    </row>
    <row r="206" spans="1:33">
      <c r="A206" s="19" t="s">
        <v>46</v>
      </c>
      <c r="B206" s="97"/>
      <c r="C206" s="97"/>
      <c r="D206" s="97"/>
      <c r="E206" s="103"/>
      <c r="F206" s="103"/>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f t="shared" si="23"/>
        <v>0</v>
      </c>
    </row>
    <row r="207" spans="1:33">
      <c r="A207" s="3" t="s">
        <v>10</v>
      </c>
      <c r="B207" s="97"/>
      <c r="C207" s="97"/>
      <c r="D207" s="97"/>
      <c r="E207" s="103"/>
      <c r="F207" s="103"/>
      <c r="G207" s="97"/>
      <c r="H207" s="97"/>
      <c r="I207" s="97"/>
      <c r="J207" s="97"/>
      <c r="K207" s="97"/>
      <c r="L207" s="97"/>
      <c r="M207" s="97"/>
      <c r="N207" s="97">
        <v>1</v>
      </c>
      <c r="O207" s="97"/>
      <c r="P207" s="97"/>
      <c r="Q207" s="97"/>
      <c r="R207" s="97"/>
      <c r="S207" s="97"/>
      <c r="T207" s="97">
        <v>8</v>
      </c>
      <c r="U207" s="97"/>
      <c r="V207" s="97"/>
      <c r="W207" s="97"/>
      <c r="X207" s="97">
        <v>5</v>
      </c>
      <c r="Y207" s="97"/>
      <c r="Z207" s="97"/>
      <c r="AA207" s="97"/>
      <c r="AB207" s="97"/>
      <c r="AC207" s="97"/>
      <c r="AD207" s="97"/>
      <c r="AE207" s="97"/>
      <c r="AF207" s="97"/>
      <c r="AG207" s="97">
        <f t="shared" si="23"/>
        <v>14</v>
      </c>
    </row>
    <row r="208" spans="1:33">
      <c r="A208" s="3" t="s">
        <v>11</v>
      </c>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f t="shared" si="23"/>
        <v>0</v>
      </c>
    </row>
    <row r="209" spans="1:43">
      <c r="A209" s="3" t="s">
        <v>12</v>
      </c>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f t="shared" si="23"/>
        <v>0</v>
      </c>
    </row>
    <row r="210" spans="1:43">
      <c r="A210" s="15" t="s">
        <v>33</v>
      </c>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f t="shared" si="23"/>
        <v>0</v>
      </c>
    </row>
    <row r="211" spans="1:43">
      <c r="A211" s="3" t="s">
        <v>18</v>
      </c>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f t="shared" si="23"/>
        <v>0</v>
      </c>
    </row>
    <row r="212" spans="1:43">
      <c r="A212" s="19" t="s">
        <v>48</v>
      </c>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f t="shared" si="23"/>
        <v>0</v>
      </c>
    </row>
    <row r="213" spans="1:43">
      <c r="A213" s="3" t="s">
        <v>13</v>
      </c>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f t="shared" si="23"/>
        <v>0</v>
      </c>
    </row>
    <row r="214" spans="1:43">
      <c r="A214" s="3" t="s">
        <v>14</v>
      </c>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f t="shared" si="23"/>
        <v>0</v>
      </c>
    </row>
    <row r="215" spans="1:43">
      <c r="A215" s="19" t="s">
        <v>42</v>
      </c>
      <c r="B215" s="97"/>
      <c r="C215" s="97"/>
      <c r="D215" s="97"/>
      <c r="E215" s="97"/>
      <c r="F215" s="97"/>
      <c r="G215" s="97"/>
      <c r="H215" s="97"/>
      <c r="I215" s="97"/>
      <c r="J215" s="97"/>
      <c r="K215" s="97"/>
      <c r="L215" s="97"/>
      <c r="M215" s="97"/>
      <c r="N215" s="97"/>
      <c r="O215" s="97"/>
      <c r="P215" s="97"/>
      <c r="Q215" s="97"/>
      <c r="R215" s="97"/>
      <c r="S215" s="97"/>
      <c r="T215" s="97">
        <v>2</v>
      </c>
      <c r="U215" s="97"/>
      <c r="V215" s="97"/>
      <c r="W215" s="97"/>
      <c r="X215" s="97">
        <v>1</v>
      </c>
      <c r="Y215" s="97"/>
      <c r="Z215" s="97"/>
      <c r="AA215" s="97"/>
      <c r="AB215" s="97"/>
      <c r="AC215" s="97"/>
      <c r="AD215" s="97"/>
      <c r="AE215" s="97"/>
      <c r="AF215" s="97"/>
      <c r="AG215" s="97">
        <f t="shared" si="23"/>
        <v>3</v>
      </c>
    </row>
    <row r="216" spans="1:43">
      <c r="A216" s="19" t="s">
        <v>54</v>
      </c>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f t="shared" si="23"/>
        <v>0</v>
      </c>
    </row>
    <row r="217" spans="1:43">
      <c r="A217" s="19" t="s">
        <v>55</v>
      </c>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f t="shared" si="23"/>
        <v>0</v>
      </c>
    </row>
    <row r="218" spans="1:43">
      <c r="A218" s="3" t="s">
        <v>15</v>
      </c>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f t="shared" si="23"/>
        <v>0</v>
      </c>
    </row>
    <row r="219" spans="1:43">
      <c r="A219" s="19" t="s">
        <v>56</v>
      </c>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f t="shared" si="23"/>
        <v>0</v>
      </c>
    </row>
    <row r="220" spans="1:43">
      <c r="A220" s="19" t="s">
        <v>49</v>
      </c>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f t="shared" si="23"/>
        <v>0</v>
      </c>
    </row>
    <row r="221" spans="1:43">
      <c r="A221" s="3" t="s">
        <v>16</v>
      </c>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f t="shared" si="23"/>
        <v>0</v>
      </c>
    </row>
    <row r="222" spans="1:43">
      <c r="A222" s="19" t="s">
        <v>57</v>
      </c>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f t="shared" si="23"/>
        <v>0</v>
      </c>
    </row>
    <row r="223" spans="1:43">
      <c r="A223" s="3" t="s">
        <v>17</v>
      </c>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f t="shared" si="23"/>
        <v>0</v>
      </c>
      <c r="AQ223" s="2"/>
    </row>
    <row r="224" spans="1:43">
      <c r="A224" s="3" t="s">
        <v>23</v>
      </c>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f t="shared" si="23"/>
        <v>0</v>
      </c>
      <c r="AQ224" s="2"/>
    </row>
    <row r="225" spans="1:43">
      <c r="A225" s="11" t="s">
        <v>24</v>
      </c>
      <c r="B225" s="97">
        <f t="shared" ref="B225:AG225" si="24">SUM(B190:B224)</f>
        <v>0</v>
      </c>
      <c r="C225" s="97">
        <f t="shared" si="24"/>
        <v>0</v>
      </c>
      <c r="D225" s="97">
        <f t="shared" si="24"/>
        <v>0</v>
      </c>
      <c r="E225" s="97">
        <f t="shared" si="24"/>
        <v>0</v>
      </c>
      <c r="F225" s="97">
        <f t="shared" si="24"/>
        <v>0</v>
      </c>
      <c r="G225" s="97">
        <f t="shared" si="24"/>
        <v>0</v>
      </c>
      <c r="H225" s="97">
        <f t="shared" si="24"/>
        <v>0</v>
      </c>
      <c r="I225" s="97">
        <f t="shared" si="24"/>
        <v>0</v>
      </c>
      <c r="J225" s="97">
        <f t="shared" si="24"/>
        <v>0</v>
      </c>
      <c r="K225" s="97">
        <f t="shared" si="24"/>
        <v>0</v>
      </c>
      <c r="L225" s="97">
        <f t="shared" si="24"/>
        <v>0</v>
      </c>
      <c r="M225" s="97">
        <f t="shared" si="24"/>
        <v>0</v>
      </c>
      <c r="N225" s="97">
        <f t="shared" si="24"/>
        <v>61</v>
      </c>
      <c r="O225" s="97">
        <f t="shared" si="24"/>
        <v>2</v>
      </c>
      <c r="P225" s="97">
        <f t="shared" si="24"/>
        <v>0</v>
      </c>
      <c r="Q225" s="97">
        <f t="shared" si="24"/>
        <v>0</v>
      </c>
      <c r="R225" s="97">
        <f t="shared" si="24"/>
        <v>0</v>
      </c>
      <c r="S225" s="97">
        <f t="shared" si="24"/>
        <v>0</v>
      </c>
      <c r="T225" s="97">
        <f t="shared" si="24"/>
        <v>180</v>
      </c>
      <c r="U225" s="97">
        <f t="shared" si="24"/>
        <v>0</v>
      </c>
      <c r="V225" s="97">
        <f t="shared" si="24"/>
        <v>0</v>
      </c>
      <c r="W225" s="97">
        <f t="shared" si="24"/>
        <v>0</v>
      </c>
      <c r="X225" s="97">
        <f t="shared" si="24"/>
        <v>206</v>
      </c>
      <c r="Y225" s="97">
        <f t="shared" si="24"/>
        <v>0</v>
      </c>
      <c r="Z225" s="97">
        <f t="shared" si="24"/>
        <v>0</v>
      </c>
      <c r="AA225" s="97">
        <f t="shared" si="24"/>
        <v>0</v>
      </c>
      <c r="AB225" s="97">
        <f t="shared" si="24"/>
        <v>0</v>
      </c>
      <c r="AC225" s="97">
        <f t="shared" si="24"/>
        <v>0</v>
      </c>
      <c r="AD225" s="97">
        <f t="shared" si="24"/>
        <v>0</v>
      </c>
      <c r="AE225" s="97">
        <f t="shared" si="24"/>
        <v>0</v>
      </c>
      <c r="AF225" s="97">
        <f t="shared" si="24"/>
        <v>0</v>
      </c>
      <c r="AG225" s="97">
        <f t="shared" si="24"/>
        <v>449</v>
      </c>
      <c r="AQ225" s="2"/>
    </row>
    <row r="226" spans="1:43">
      <c r="A226" s="2"/>
      <c r="B226" s="97"/>
      <c r="E226" s="2"/>
      <c r="F226" s="2"/>
      <c r="G226" s="2"/>
      <c r="H226" s="2"/>
      <c r="I226" s="2"/>
      <c r="J226" s="2"/>
      <c r="K226" s="2"/>
      <c r="L226" s="2"/>
      <c r="M226" s="2"/>
      <c r="N226" s="2"/>
      <c r="O226" s="2"/>
      <c r="P226" s="2"/>
      <c r="Q226" s="2"/>
      <c r="R226" s="2"/>
      <c r="S226" s="2"/>
      <c r="T226" s="2"/>
      <c r="U226" s="2"/>
      <c r="V226" s="2"/>
      <c r="W226" s="2"/>
      <c r="X226" s="2"/>
      <c r="Y226" s="20"/>
      <c r="Z226" s="2"/>
      <c r="AQ226" s="2"/>
    </row>
    <row r="227" spans="1:43">
      <c r="A227" s="2"/>
      <c r="E227" s="2"/>
      <c r="F227" s="2"/>
      <c r="G227" s="2"/>
      <c r="H227" s="2"/>
      <c r="I227" s="2"/>
      <c r="J227" s="2"/>
      <c r="K227" s="2"/>
      <c r="L227" s="2"/>
      <c r="M227" s="2"/>
      <c r="N227" s="2"/>
      <c r="O227" s="2"/>
      <c r="P227" s="2"/>
      <c r="Q227" s="2"/>
      <c r="R227" s="2"/>
      <c r="S227" s="2"/>
      <c r="T227" s="2"/>
      <c r="U227" s="2"/>
      <c r="V227" s="2"/>
      <c r="W227" s="2"/>
      <c r="X227" s="2"/>
      <c r="Y227" s="2"/>
      <c r="Z227" s="2"/>
      <c r="AQ227" s="2"/>
    </row>
    <row r="228" spans="1:43">
      <c r="AQ228" s="2"/>
    </row>
    <row r="229" spans="1:43">
      <c r="A229" s="1"/>
      <c r="C229" s="2"/>
      <c r="D229" s="2"/>
      <c r="E229" s="2"/>
      <c r="F229" s="2"/>
      <c r="G229" s="2"/>
      <c r="H229" s="2"/>
      <c r="I229" s="2"/>
      <c r="J229" s="2"/>
      <c r="K229" s="2"/>
      <c r="L229" s="2"/>
      <c r="M229" s="2"/>
      <c r="N229" s="2"/>
      <c r="O229" s="2"/>
      <c r="P229" s="2"/>
      <c r="Q229" s="2"/>
      <c r="R229" s="2"/>
      <c r="S229" s="2"/>
      <c r="T229" s="2"/>
      <c r="U229" s="2"/>
      <c r="V229" s="2"/>
      <c r="W229" s="2"/>
      <c r="X229" s="2"/>
      <c r="Y229" s="2"/>
      <c r="Z229" s="2"/>
      <c r="AQ229" s="2"/>
    </row>
    <row r="230" spans="1:43">
      <c r="A230" s="1"/>
      <c r="C230" s="2"/>
      <c r="D230" s="2"/>
      <c r="E230" s="2"/>
      <c r="F230" s="2"/>
      <c r="G230" s="2"/>
      <c r="H230" s="2"/>
      <c r="I230" s="2"/>
      <c r="J230" s="2"/>
      <c r="K230" s="2"/>
      <c r="L230" s="2"/>
      <c r="M230" s="2"/>
      <c r="N230" s="2"/>
      <c r="O230" s="2"/>
      <c r="P230" s="2"/>
      <c r="Q230" s="2"/>
      <c r="R230" s="2"/>
      <c r="S230" s="2"/>
      <c r="T230" s="2"/>
      <c r="U230" s="2"/>
      <c r="V230" s="2"/>
      <c r="W230" s="2"/>
      <c r="X230" s="2"/>
      <c r="Y230" s="2"/>
      <c r="Z230" s="2"/>
      <c r="AQ230" s="2"/>
    </row>
    <row r="231" spans="1:43">
      <c r="A231" s="2"/>
      <c r="B231" s="1"/>
      <c r="C231" s="2"/>
      <c r="D231" s="2"/>
      <c r="E231" s="2"/>
      <c r="F231" s="2"/>
      <c r="G231" s="2"/>
      <c r="H231" s="1"/>
      <c r="I231" s="2"/>
      <c r="J231" s="2"/>
      <c r="K231" s="2"/>
      <c r="L231" s="2"/>
      <c r="M231" s="2"/>
      <c r="N231" s="2"/>
      <c r="O231" s="2"/>
      <c r="P231" s="2"/>
      <c r="Q231" s="2"/>
      <c r="R231" s="2"/>
      <c r="S231" s="2"/>
      <c r="T231" s="2"/>
      <c r="U231" s="2"/>
      <c r="V231" s="2"/>
      <c r="W231" s="2"/>
      <c r="X231" s="2"/>
      <c r="Y231" s="2"/>
      <c r="Z231" s="2"/>
      <c r="AQ231" s="2"/>
    </row>
    <row r="232" spans="1:43">
      <c r="B232" s="1"/>
      <c r="AQ232" s="2"/>
    </row>
    <row r="233" spans="1:43">
      <c r="B233"/>
      <c r="AQ233" s="2"/>
    </row>
    <row r="234" spans="1:43">
      <c r="B234"/>
      <c r="AQ234" s="2"/>
    </row>
    <row r="235" spans="1:43">
      <c r="B235"/>
      <c r="AQ235" s="2"/>
    </row>
    <row r="236" spans="1:43">
      <c r="B236"/>
      <c r="AQ236" s="2"/>
    </row>
    <row r="237" spans="1:43">
      <c r="B237"/>
      <c r="AQ237" s="2"/>
    </row>
    <row r="238" spans="1:43">
      <c r="B238"/>
      <c r="AQ238" s="2"/>
    </row>
    <row r="239" spans="1:43">
      <c r="B239"/>
      <c r="AQ239" s="2"/>
    </row>
    <row r="240" spans="1:43">
      <c r="B240"/>
      <c r="AQ240" s="2"/>
    </row>
    <row r="241" spans="2:43">
      <c r="B241"/>
      <c r="AQ241" s="2"/>
    </row>
    <row r="242" spans="2:43">
      <c r="B242"/>
      <c r="AQ242" s="2"/>
    </row>
    <row r="243" spans="2:43">
      <c r="B243"/>
      <c r="AQ243" s="2"/>
    </row>
    <row r="244" spans="2:43">
      <c r="B244"/>
      <c r="AQ244" s="2"/>
    </row>
    <row r="245" spans="2:43">
      <c r="B245"/>
      <c r="AQ245" s="2"/>
    </row>
    <row r="246" spans="2:43">
      <c r="B246"/>
      <c r="AQ246" s="2"/>
    </row>
    <row r="247" spans="2:43">
      <c r="B247"/>
      <c r="AQ247" s="2"/>
    </row>
    <row r="248" spans="2:43">
      <c r="B248"/>
      <c r="AQ248" s="2"/>
    </row>
    <row r="249" spans="2:43">
      <c r="B249"/>
      <c r="AQ249" s="2"/>
    </row>
    <row r="250" spans="2:43">
      <c r="B250"/>
      <c r="AQ250" s="2"/>
    </row>
    <row r="251" spans="2:43">
      <c r="B251"/>
      <c r="AQ251" s="2"/>
    </row>
    <row r="252" spans="2:43">
      <c r="B252"/>
      <c r="AQ252" s="2"/>
    </row>
    <row r="253" spans="2:43">
      <c r="B253"/>
      <c r="AQ253" s="2"/>
    </row>
    <row r="254" spans="2:43">
      <c r="B254"/>
      <c r="AQ254" s="2"/>
    </row>
    <row r="255" spans="2:43">
      <c r="B255"/>
      <c r="AQ255" s="2"/>
    </row>
    <row r="256" spans="2:43">
      <c r="B256"/>
      <c r="AQ256" s="2"/>
    </row>
    <row r="257" spans="2:43">
      <c r="B257"/>
      <c r="AQ257" s="2"/>
    </row>
    <row r="258" spans="2:43">
      <c r="B258"/>
      <c r="AQ258" s="2"/>
    </row>
    <row r="259" spans="2:43">
      <c r="B259"/>
      <c r="AQ259" s="2"/>
    </row>
    <row r="260" spans="2:43">
      <c r="B260"/>
      <c r="AQ260" s="2"/>
    </row>
    <row r="261" spans="2:43">
      <c r="B261"/>
      <c r="AQ261" s="2"/>
    </row>
    <row r="262" spans="2:43">
      <c r="B262"/>
      <c r="AQ262" s="2"/>
    </row>
    <row r="263" spans="2:43">
      <c r="B263"/>
      <c r="AQ263" s="2"/>
    </row>
    <row r="264" spans="2:43">
      <c r="B264"/>
      <c r="AQ264" s="2"/>
    </row>
    <row r="265" spans="2:43">
      <c r="B265"/>
      <c r="AQ265" s="2"/>
    </row>
    <row r="266" spans="2:43">
      <c r="B266"/>
      <c r="AQ266" s="2"/>
    </row>
    <row r="267" spans="2:43">
      <c r="B267"/>
      <c r="AQ267" s="2"/>
    </row>
    <row r="268" spans="2:43">
      <c r="B268"/>
      <c r="AQ268" s="2"/>
    </row>
    <row r="269" spans="2:43">
      <c r="B269"/>
      <c r="AQ269" s="2"/>
    </row>
    <row r="270" spans="2:43">
      <c r="B270"/>
      <c r="AQ270" s="2"/>
    </row>
    <row r="271" spans="2:43">
      <c r="B271"/>
      <c r="AQ271" s="2"/>
    </row>
    <row r="272" spans="2:43">
      <c r="B272"/>
      <c r="AQ272" s="2"/>
    </row>
    <row r="273" spans="2:43">
      <c r="B273"/>
      <c r="AQ273" s="2"/>
    </row>
    <row r="274" spans="2:43">
      <c r="B274"/>
      <c r="AQ274" s="2"/>
    </row>
    <row r="275" spans="2:43">
      <c r="B275"/>
      <c r="AQ275" s="2"/>
    </row>
    <row r="276" spans="2:43">
      <c r="B276"/>
      <c r="AQ276" s="2"/>
    </row>
    <row r="277" spans="2:43">
      <c r="B277"/>
      <c r="AQ277" s="2"/>
    </row>
    <row r="278" spans="2:43">
      <c r="B278"/>
      <c r="AQ278" s="2"/>
    </row>
    <row r="279" spans="2:43">
      <c r="B279"/>
      <c r="AQ279" s="2"/>
    </row>
    <row r="280" spans="2:43">
      <c r="B280"/>
      <c r="AQ280" s="2"/>
    </row>
    <row r="281" spans="2:43">
      <c r="B281"/>
      <c r="AQ281" s="2"/>
    </row>
    <row r="282" spans="2:43">
      <c r="B282"/>
      <c r="AQ282" s="2"/>
    </row>
    <row r="283" spans="2:43">
      <c r="B283"/>
      <c r="AQ283" s="2"/>
    </row>
    <row r="284" spans="2:43">
      <c r="B284"/>
      <c r="AQ284" s="2"/>
    </row>
    <row r="285" spans="2:43">
      <c r="B285"/>
      <c r="AQ285" s="2"/>
    </row>
    <row r="286" spans="2:43">
      <c r="B286"/>
      <c r="AQ286" s="2"/>
    </row>
    <row r="287" spans="2:43">
      <c r="B287"/>
      <c r="AQ287" s="2"/>
    </row>
    <row r="288" spans="2:43">
      <c r="B288"/>
      <c r="AQ288" s="2"/>
    </row>
    <row r="289" spans="2:43">
      <c r="B289"/>
      <c r="AQ289" s="2"/>
    </row>
    <row r="290" spans="2:43">
      <c r="B290"/>
      <c r="AQ290" s="2"/>
    </row>
    <row r="291" spans="2:43">
      <c r="B291"/>
      <c r="AQ291" s="2"/>
    </row>
    <row r="292" spans="2:43">
      <c r="B292"/>
      <c r="AQ292" s="2"/>
    </row>
    <row r="293" spans="2:43">
      <c r="B293"/>
      <c r="AQ293" s="2"/>
    </row>
    <row r="294" spans="2:43">
      <c r="B294"/>
      <c r="AQ294" s="2"/>
    </row>
    <row r="295" spans="2:43">
      <c r="B295"/>
      <c r="AQ295" s="2"/>
    </row>
    <row r="296" spans="2:43">
      <c r="B296"/>
      <c r="AQ296" s="2"/>
    </row>
    <row r="297" spans="2:43">
      <c r="B297"/>
      <c r="AQ297" s="2"/>
    </row>
    <row r="298" spans="2:43">
      <c r="B298"/>
      <c r="AQ298" s="2"/>
    </row>
    <row r="299" spans="2:43">
      <c r="B299"/>
      <c r="AQ299" s="2"/>
    </row>
    <row r="300" spans="2:43">
      <c r="B300"/>
      <c r="AQ300" s="2"/>
    </row>
    <row r="301" spans="2:43">
      <c r="B301"/>
      <c r="AQ301" s="2"/>
    </row>
    <row r="302" spans="2:43">
      <c r="B302"/>
      <c r="AQ302" s="2"/>
    </row>
    <row r="303" spans="2:43">
      <c r="B303"/>
      <c r="AQ303" s="2"/>
    </row>
    <row r="304" spans="2:43">
      <c r="B304"/>
      <c r="AQ304" s="2"/>
    </row>
    <row r="305" spans="1:26">
      <c r="B305"/>
    </row>
    <row r="306" spans="1:26">
      <c r="B306"/>
    </row>
    <row r="307" spans="1:26">
      <c r="B307"/>
    </row>
    <row r="308" spans="1:26">
      <c r="B308"/>
    </row>
    <row r="309" spans="1:26">
      <c r="B309"/>
    </row>
    <row r="310" spans="1:26">
      <c r="A310" s="2"/>
      <c r="E310" s="2"/>
      <c r="F310" s="2"/>
      <c r="G310" s="2"/>
      <c r="H310" s="2"/>
      <c r="I310" s="2"/>
      <c r="J310" s="2"/>
      <c r="K310" s="2"/>
      <c r="L310" s="2"/>
      <c r="M310" s="2"/>
      <c r="N310" s="2"/>
      <c r="O310" s="2"/>
      <c r="P310" s="2"/>
      <c r="Q310" s="2"/>
      <c r="R310" s="2"/>
      <c r="S310" s="2"/>
      <c r="T310" s="2"/>
      <c r="U310" s="2"/>
      <c r="V310" s="2"/>
      <c r="W310" s="2"/>
      <c r="X310" s="2"/>
      <c r="Y310" s="2"/>
      <c r="Z310" s="2"/>
    </row>
  </sheetData>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dimension ref="A1:AE200"/>
  <sheetViews>
    <sheetView workbookViewId="0"/>
  </sheetViews>
  <sheetFormatPr defaultRowHeight="15"/>
  <cols>
    <col min="1" max="1" width="27.7109375" customWidth="1"/>
    <col min="2" max="5" width="9.42578125" bestFit="1" customWidth="1"/>
    <col min="6" max="6" width="9.7109375" bestFit="1" customWidth="1"/>
    <col min="7" max="7" width="10.7109375" bestFit="1" customWidth="1"/>
    <col min="8" max="8" width="10.5703125" bestFit="1" customWidth="1"/>
    <col min="9" max="9" width="9.7109375" bestFit="1" customWidth="1"/>
    <col min="10" max="10" width="9.42578125" bestFit="1" customWidth="1"/>
    <col min="11" max="11" width="10.5703125" bestFit="1" customWidth="1"/>
    <col min="14" max="14" width="25.7109375" customWidth="1"/>
    <col min="15" max="20" width="10.7109375" customWidth="1"/>
    <col min="34" max="34" width="9.140625" customWidth="1"/>
  </cols>
  <sheetData>
    <row r="1" spans="1:20">
      <c r="A1" s="1" t="s">
        <v>79</v>
      </c>
      <c r="D1" t="s">
        <v>30</v>
      </c>
      <c r="Q1" t="s">
        <v>30</v>
      </c>
    </row>
    <row r="2" spans="1:20">
      <c r="A2" s="1" t="s">
        <v>63</v>
      </c>
    </row>
    <row r="3" spans="1:20">
      <c r="A3" s="1" t="s">
        <v>228</v>
      </c>
      <c r="N3" s="1" t="s">
        <v>225</v>
      </c>
      <c r="O3" s="1"/>
      <c r="P3" s="2"/>
      <c r="Q3" s="2"/>
      <c r="R3" s="2"/>
    </row>
    <row r="4" spans="1:20">
      <c r="N4" s="1" t="s">
        <v>64</v>
      </c>
      <c r="O4" s="2"/>
      <c r="P4" s="2"/>
      <c r="Q4" s="2"/>
      <c r="R4" s="2"/>
    </row>
    <row r="5" spans="1:20">
      <c r="A5" s="35" t="s">
        <v>76</v>
      </c>
      <c r="B5" s="1" t="s">
        <v>20</v>
      </c>
      <c r="C5" s="1"/>
      <c r="D5" s="1"/>
      <c r="E5" s="1" t="s">
        <v>21</v>
      </c>
      <c r="F5" s="1"/>
      <c r="G5" s="1"/>
      <c r="H5" s="1"/>
      <c r="I5" s="1"/>
      <c r="J5" s="1"/>
      <c r="K5" s="1"/>
      <c r="N5" s="2"/>
      <c r="O5" s="2"/>
      <c r="P5" s="2"/>
      <c r="Q5" s="2"/>
      <c r="R5" s="2"/>
    </row>
    <row r="6" spans="1:20">
      <c r="A6" s="34" t="s">
        <v>19</v>
      </c>
      <c r="B6" s="169">
        <v>16</v>
      </c>
      <c r="C6" s="169">
        <v>21</v>
      </c>
      <c r="D6" s="169">
        <v>26</v>
      </c>
      <c r="E6" s="169">
        <v>1</v>
      </c>
      <c r="F6" s="169">
        <v>6</v>
      </c>
      <c r="G6" s="169">
        <v>11</v>
      </c>
      <c r="H6" s="169">
        <v>16</v>
      </c>
      <c r="I6" s="169">
        <v>21</v>
      </c>
      <c r="J6" s="169">
        <v>26</v>
      </c>
      <c r="K6" s="8" t="s">
        <v>24</v>
      </c>
      <c r="M6" s="29" t="s">
        <v>227</v>
      </c>
      <c r="N6" s="17" t="s">
        <v>41</v>
      </c>
      <c r="O6" s="27">
        <v>2009</v>
      </c>
      <c r="P6" s="28">
        <v>2010</v>
      </c>
      <c r="Q6" s="28">
        <v>2011</v>
      </c>
      <c r="R6" s="29">
        <v>2012</v>
      </c>
      <c r="S6" s="168">
        <v>2013</v>
      </c>
      <c r="T6" s="29" t="s">
        <v>65</v>
      </c>
    </row>
    <row r="7" spans="1:20">
      <c r="A7" s="3" t="s">
        <v>1</v>
      </c>
      <c r="B7" s="97">
        <v>0</v>
      </c>
      <c r="C7" s="97">
        <v>0</v>
      </c>
      <c r="D7" s="97">
        <v>0</v>
      </c>
      <c r="E7" s="97">
        <v>0</v>
      </c>
      <c r="F7" s="97">
        <v>15</v>
      </c>
      <c r="G7" s="97">
        <v>81</v>
      </c>
      <c r="H7" s="97">
        <v>34</v>
      </c>
      <c r="I7" s="97">
        <v>34</v>
      </c>
      <c r="J7" s="97">
        <v>30</v>
      </c>
      <c r="K7" s="97">
        <v>194</v>
      </c>
      <c r="M7" s="177">
        <v>1</v>
      </c>
      <c r="N7" s="26" t="s">
        <v>11</v>
      </c>
      <c r="O7" s="30">
        <v>3229</v>
      </c>
      <c r="P7" s="25">
        <v>4996</v>
      </c>
      <c r="Q7" s="42">
        <v>4100</v>
      </c>
      <c r="R7" s="97">
        <v>16375</v>
      </c>
      <c r="S7" s="97">
        <v>7964</v>
      </c>
      <c r="T7" s="88">
        <f t="shared" ref="T7:T39" si="0">SUM(O7:S7)/5</f>
        <v>7332.8</v>
      </c>
    </row>
    <row r="8" spans="1:20">
      <c r="A8" s="3" t="s">
        <v>51</v>
      </c>
      <c r="B8" s="97">
        <v>0</v>
      </c>
      <c r="C8" s="97">
        <v>0</v>
      </c>
      <c r="D8" s="97">
        <v>0</v>
      </c>
      <c r="E8" s="97">
        <v>0</v>
      </c>
      <c r="F8" s="97">
        <v>0</v>
      </c>
      <c r="G8" s="97">
        <v>0</v>
      </c>
      <c r="H8" s="97">
        <v>0</v>
      </c>
      <c r="I8" s="97">
        <v>0</v>
      </c>
      <c r="J8" s="97">
        <v>0</v>
      </c>
      <c r="K8" s="97">
        <v>0</v>
      </c>
      <c r="M8" s="177">
        <v>2</v>
      </c>
      <c r="N8" s="44" t="s">
        <v>17</v>
      </c>
      <c r="O8" s="30">
        <v>1630</v>
      </c>
      <c r="P8" s="25">
        <v>1500</v>
      </c>
      <c r="Q8" s="25">
        <v>5152</v>
      </c>
      <c r="R8" s="97">
        <v>1501</v>
      </c>
      <c r="S8" s="97">
        <v>703</v>
      </c>
      <c r="T8" s="88">
        <f t="shared" si="0"/>
        <v>2097.1999999999998</v>
      </c>
    </row>
    <row r="9" spans="1:20">
      <c r="A9" s="3" t="s">
        <v>47</v>
      </c>
      <c r="B9" s="97">
        <v>0</v>
      </c>
      <c r="C9" s="97">
        <v>0</v>
      </c>
      <c r="D9" s="97">
        <v>0</v>
      </c>
      <c r="E9" s="97">
        <v>0</v>
      </c>
      <c r="F9" s="97">
        <v>0</v>
      </c>
      <c r="G9" s="97">
        <v>1</v>
      </c>
      <c r="H9" s="97">
        <v>2</v>
      </c>
      <c r="I9" s="97">
        <v>0</v>
      </c>
      <c r="J9" s="97">
        <v>0</v>
      </c>
      <c r="K9" s="97">
        <v>3</v>
      </c>
      <c r="M9" s="178"/>
      <c r="N9" s="2" t="s">
        <v>18</v>
      </c>
      <c r="O9" s="33">
        <v>104</v>
      </c>
      <c r="P9" s="32">
        <v>803</v>
      </c>
      <c r="Q9" s="31">
        <v>3336</v>
      </c>
      <c r="R9" s="97">
        <v>844</v>
      </c>
      <c r="S9" s="97">
        <v>5305</v>
      </c>
      <c r="T9" s="88">
        <f t="shared" si="0"/>
        <v>2078.4</v>
      </c>
    </row>
    <row r="10" spans="1:20">
      <c r="A10" s="3" t="s">
        <v>43</v>
      </c>
      <c r="B10" s="97">
        <v>0</v>
      </c>
      <c r="C10" s="97">
        <v>1</v>
      </c>
      <c r="D10" s="97">
        <v>0</v>
      </c>
      <c r="E10" s="97">
        <v>0</v>
      </c>
      <c r="F10" s="97">
        <v>4</v>
      </c>
      <c r="G10" s="97">
        <v>0</v>
      </c>
      <c r="H10" s="97">
        <v>0</v>
      </c>
      <c r="I10" s="97">
        <v>0</v>
      </c>
      <c r="J10" s="97">
        <v>0</v>
      </c>
      <c r="K10" s="97">
        <v>5</v>
      </c>
      <c r="M10" s="177">
        <v>3</v>
      </c>
      <c r="N10" s="2" t="s">
        <v>14</v>
      </c>
      <c r="O10" s="33">
        <v>1097</v>
      </c>
      <c r="P10" s="25">
        <v>561</v>
      </c>
      <c r="Q10" s="31">
        <v>1283</v>
      </c>
      <c r="R10" s="97">
        <v>1205</v>
      </c>
      <c r="S10" s="97">
        <v>2548</v>
      </c>
      <c r="T10" s="88">
        <f t="shared" si="0"/>
        <v>1338.8</v>
      </c>
    </row>
    <row r="11" spans="1:20">
      <c r="A11" s="3" t="s">
        <v>2</v>
      </c>
      <c r="B11" s="97">
        <v>0</v>
      </c>
      <c r="C11" s="97">
        <v>2</v>
      </c>
      <c r="D11" s="97">
        <v>5</v>
      </c>
      <c r="E11" s="97">
        <v>68</v>
      </c>
      <c r="F11" s="97">
        <v>37</v>
      </c>
      <c r="G11" s="97">
        <v>51</v>
      </c>
      <c r="H11" s="97">
        <v>14</v>
      </c>
      <c r="I11" s="97">
        <v>2</v>
      </c>
      <c r="J11" s="97">
        <v>0</v>
      </c>
      <c r="K11" s="97">
        <v>179</v>
      </c>
      <c r="M11" s="177">
        <v>4</v>
      </c>
      <c r="N11" s="2" t="s">
        <v>9</v>
      </c>
      <c r="O11" s="30">
        <v>292</v>
      </c>
      <c r="P11" s="25">
        <v>110</v>
      </c>
      <c r="Q11" s="69">
        <v>574</v>
      </c>
      <c r="R11" s="97">
        <v>2919</v>
      </c>
      <c r="S11" s="97">
        <v>748</v>
      </c>
      <c r="T11" s="88">
        <f t="shared" si="0"/>
        <v>928.6</v>
      </c>
    </row>
    <row r="12" spans="1:20">
      <c r="A12" s="3" t="s">
        <v>45</v>
      </c>
      <c r="B12" s="97">
        <v>0</v>
      </c>
      <c r="C12" s="97">
        <v>0</v>
      </c>
      <c r="D12" s="97">
        <v>0</v>
      </c>
      <c r="E12" s="97">
        <v>2</v>
      </c>
      <c r="F12" s="97">
        <v>2</v>
      </c>
      <c r="G12" s="97">
        <v>4</v>
      </c>
      <c r="H12" s="97">
        <v>3</v>
      </c>
      <c r="I12" s="97">
        <v>0</v>
      </c>
      <c r="J12" s="97">
        <v>0</v>
      </c>
      <c r="K12" s="97">
        <v>11</v>
      </c>
      <c r="M12" s="177">
        <v>5</v>
      </c>
      <c r="N12" s="2" t="s">
        <v>2</v>
      </c>
      <c r="O12" s="30">
        <v>179</v>
      </c>
      <c r="P12" s="25">
        <v>315</v>
      </c>
      <c r="Q12" s="31">
        <v>282</v>
      </c>
      <c r="R12" s="97">
        <v>354</v>
      </c>
      <c r="S12" s="97">
        <v>221</v>
      </c>
      <c r="T12" s="88">
        <f t="shared" si="0"/>
        <v>270.2</v>
      </c>
    </row>
    <row r="13" spans="1:20">
      <c r="A13" s="3" t="s">
        <v>3</v>
      </c>
      <c r="B13" s="97">
        <v>5</v>
      </c>
      <c r="C13" s="97">
        <v>0</v>
      </c>
      <c r="D13" s="97">
        <v>1</v>
      </c>
      <c r="E13" s="97">
        <v>4</v>
      </c>
      <c r="F13" s="97">
        <v>2</v>
      </c>
      <c r="G13" s="97">
        <v>5</v>
      </c>
      <c r="H13" s="97">
        <v>5</v>
      </c>
      <c r="I13" s="97">
        <v>1</v>
      </c>
      <c r="J13" s="97">
        <v>1</v>
      </c>
      <c r="K13" s="97">
        <v>24</v>
      </c>
      <c r="M13" s="177">
        <v>6</v>
      </c>
      <c r="N13" s="2" t="s">
        <v>42</v>
      </c>
      <c r="O13" s="33">
        <v>141</v>
      </c>
      <c r="P13" s="25">
        <v>405</v>
      </c>
      <c r="Q13" s="32">
        <v>482</v>
      </c>
      <c r="R13" s="97">
        <v>6</v>
      </c>
      <c r="S13" s="97">
        <v>4</v>
      </c>
      <c r="T13" s="88">
        <f t="shared" si="0"/>
        <v>207.6</v>
      </c>
    </row>
    <row r="14" spans="1:20">
      <c r="A14" s="3" t="s">
        <v>4</v>
      </c>
      <c r="B14" s="97">
        <v>0</v>
      </c>
      <c r="C14" s="97">
        <v>0</v>
      </c>
      <c r="D14" s="97">
        <v>0</v>
      </c>
      <c r="E14" s="97">
        <v>0</v>
      </c>
      <c r="F14" s="97">
        <v>0</v>
      </c>
      <c r="G14" s="97">
        <v>0</v>
      </c>
      <c r="H14" s="97">
        <v>0</v>
      </c>
      <c r="I14" s="97">
        <v>0</v>
      </c>
      <c r="J14" s="97">
        <v>0</v>
      </c>
      <c r="K14" s="97">
        <v>0</v>
      </c>
      <c r="M14" s="177">
        <v>7</v>
      </c>
      <c r="N14" s="2" t="s">
        <v>12</v>
      </c>
      <c r="O14" s="30">
        <v>136</v>
      </c>
      <c r="P14" s="32">
        <v>245</v>
      </c>
      <c r="Q14" s="31">
        <v>219</v>
      </c>
      <c r="R14" s="97">
        <v>103</v>
      </c>
      <c r="S14" s="97">
        <v>128</v>
      </c>
      <c r="T14" s="88">
        <f t="shared" si="0"/>
        <v>166.2</v>
      </c>
    </row>
    <row r="15" spans="1:20">
      <c r="A15" s="3" t="s">
        <v>50</v>
      </c>
      <c r="B15" s="97">
        <v>0</v>
      </c>
      <c r="C15" s="97">
        <v>0</v>
      </c>
      <c r="D15" s="97">
        <v>0</v>
      </c>
      <c r="E15" s="97">
        <v>0</v>
      </c>
      <c r="F15" s="97">
        <v>0</v>
      </c>
      <c r="G15" s="97">
        <v>0</v>
      </c>
      <c r="H15" s="97">
        <v>0</v>
      </c>
      <c r="I15" s="97">
        <v>2</v>
      </c>
      <c r="J15" s="97">
        <v>0</v>
      </c>
      <c r="K15" s="97">
        <v>2</v>
      </c>
      <c r="M15" s="177">
        <v>8</v>
      </c>
      <c r="N15" s="2" t="s">
        <v>1</v>
      </c>
      <c r="O15" s="30">
        <v>194</v>
      </c>
      <c r="P15" s="25">
        <v>203</v>
      </c>
      <c r="Q15" s="31">
        <v>197</v>
      </c>
      <c r="R15" s="97">
        <v>142</v>
      </c>
      <c r="S15" s="97">
        <v>92</v>
      </c>
      <c r="T15" s="88">
        <f t="shared" si="0"/>
        <v>165.6</v>
      </c>
    </row>
    <row r="16" spans="1:20">
      <c r="A16" s="3" t="s">
        <v>6</v>
      </c>
      <c r="B16" s="97">
        <v>0</v>
      </c>
      <c r="C16" s="97">
        <v>0</v>
      </c>
      <c r="D16" s="97">
        <v>0</v>
      </c>
      <c r="E16" s="97">
        <v>0</v>
      </c>
      <c r="F16" s="97">
        <v>0</v>
      </c>
      <c r="G16" s="97">
        <v>0</v>
      </c>
      <c r="H16" s="97">
        <v>0</v>
      </c>
      <c r="I16" s="97">
        <v>0</v>
      </c>
      <c r="J16" s="97">
        <v>3</v>
      </c>
      <c r="K16" s="97">
        <v>3</v>
      </c>
      <c r="M16" s="177">
        <v>9</v>
      </c>
      <c r="N16" s="2" t="s">
        <v>10</v>
      </c>
      <c r="O16" s="33">
        <v>81</v>
      </c>
      <c r="P16" s="25">
        <v>373</v>
      </c>
      <c r="Q16" s="31">
        <v>121</v>
      </c>
      <c r="R16" s="97">
        <v>71</v>
      </c>
      <c r="S16" s="97">
        <v>21</v>
      </c>
      <c r="T16" s="88">
        <f t="shared" si="0"/>
        <v>133.4</v>
      </c>
    </row>
    <row r="17" spans="1:20">
      <c r="A17" s="3" t="s">
        <v>7</v>
      </c>
      <c r="B17" s="97">
        <v>0</v>
      </c>
      <c r="C17" s="97">
        <v>0</v>
      </c>
      <c r="D17" s="97">
        <v>0</v>
      </c>
      <c r="E17" s="97">
        <v>1</v>
      </c>
      <c r="F17" s="97">
        <v>0</v>
      </c>
      <c r="G17" s="97">
        <v>9</v>
      </c>
      <c r="H17" s="97">
        <v>0</v>
      </c>
      <c r="I17" s="97">
        <v>0</v>
      </c>
      <c r="J17" s="97">
        <v>0</v>
      </c>
      <c r="K17" s="97">
        <v>10</v>
      </c>
      <c r="M17" s="178"/>
      <c r="N17" s="2" t="s">
        <v>49</v>
      </c>
      <c r="O17" s="33">
        <v>99</v>
      </c>
      <c r="P17" s="32">
        <v>82</v>
      </c>
      <c r="Q17" s="31">
        <v>57</v>
      </c>
      <c r="R17" s="97">
        <v>76</v>
      </c>
      <c r="S17" s="97">
        <v>344</v>
      </c>
      <c r="T17" s="88">
        <f t="shared" si="0"/>
        <v>131.6</v>
      </c>
    </row>
    <row r="18" spans="1:20">
      <c r="A18" s="3" t="s">
        <v>52</v>
      </c>
      <c r="B18" s="97">
        <v>0</v>
      </c>
      <c r="C18" s="97">
        <v>0</v>
      </c>
      <c r="D18" s="97">
        <v>0</v>
      </c>
      <c r="E18" s="97">
        <v>0</v>
      </c>
      <c r="F18" s="97">
        <v>0</v>
      </c>
      <c r="G18" s="97">
        <v>3</v>
      </c>
      <c r="H18" s="97">
        <v>0</v>
      </c>
      <c r="I18" s="97">
        <v>0</v>
      </c>
      <c r="J18" s="97">
        <v>0</v>
      </c>
      <c r="K18" s="97">
        <v>3</v>
      </c>
      <c r="M18" s="177">
        <v>10</v>
      </c>
      <c r="N18" s="2" t="s">
        <v>3</v>
      </c>
      <c r="O18" s="30">
        <v>24</v>
      </c>
      <c r="P18" s="25">
        <v>36</v>
      </c>
      <c r="Q18" s="69">
        <v>59</v>
      </c>
      <c r="R18" s="97">
        <v>68</v>
      </c>
      <c r="S18" s="97">
        <v>90</v>
      </c>
      <c r="T18" s="88">
        <f t="shared" si="0"/>
        <v>55.4</v>
      </c>
    </row>
    <row r="19" spans="1:20">
      <c r="A19" s="3" t="s">
        <v>53</v>
      </c>
      <c r="B19" s="97">
        <v>0</v>
      </c>
      <c r="C19" s="97">
        <v>0</v>
      </c>
      <c r="D19" s="97">
        <v>0</v>
      </c>
      <c r="E19" s="97">
        <v>0</v>
      </c>
      <c r="F19" s="97">
        <v>18</v>
      </c>
      <c r="G19" s="97">
        <v>0</v>
      </c>
      <c r="H19" s="97">
        <v>0</v>
      </c>
      <c r="I19" s="97">
        <v>0</v>
      </c>
      <c r="J19" s="97">
        <v>0</v>
      </c>
      <c r="K19" s="97">
        <v>18</v>
      </c>
      <c r="M19" s="177">
        <v>11</v>
      </c>
      <c r="N19" s="2" t="s">
        <v>15</v>
      </c>
      <c r="O19" s="30">
        <v>125</v>
      </c>
      <c r="P19" s="32">
        <v>0</v>
      </c>
      <c r="Q19" s="32">
        <v>33</v>
      </c>
      <c r="R19" s="97">
        <v>76</v>
      </c>
      <c r="S19" s="97">
        <v>18</v>
      </c>
      <c r="T19" s="88">
        <f t="shared" si="0"/>
        <v>50.4</v>
      </c>
    </row>
    <row r="20" spans="1:20">
      <c r="A20" s="3" t="s">
        <v>44</v>
      </c>
      <c r="B20" s="97">
        <v>0</v>
      </c>
      <c r="C20" s="97">
        <v>0</v>
      </c>
      <c r="D20" s="97">
        <v>0</v>
      </c>
      <c r="E20" s="97">
        <v>0</v>
      </c>
      <c r="F20" s="97">
        <v>0</v>
      </c>
      <c r="G20" s="97">
        <v>1</v>
      </c>
      <c r="H20" s="97">
        <v>2</v>
      </c>
      <c r="I20" s="97">
        <v>0</v>
      </c>
      <c r="J20" s="97">
        <v>0</v>
      </c>
      <c r="K20" s="97">
        <v>3</v>
      </c>
      <c r="M20" s="177">
        <v>12</v>
      </c>
      <c r="N20" s="2" t="s">
        <v>43</v>
      </c>
      <c r="O20" s="30">
        <v>5</v>
      </c>
      <c r="P20" s="25">
        <v>42</v>
      </c>
      <c r="Q20" s="31">
        <v>5</v>
      </c>
      <c r="R20" s="97">
        <v>95</v>
      </c>
      <c r="S20" s="97">
        <v>96</v>
      </c>
      <c r="T20" s="88">
        <f t="shared" si="0"/>
        <v>48.6</v>
      </c>
    </row>
    <row r="21" spans="1:20">
      <c r="A21" s="3" t="s">
        <v>8</v>
      </c>
      <c r="B21" s="97">
        <v>0</v>
      </c>
      <c r="C21" s="97">
        <v>0</v>
      </c>
      <c r="D21" s="97">
        <v>0</v>
      </c>
      <c r="E21" s="97">
        <v>0</v>
      </c>
      <c r="F21" s="97">
        <v>0</v>
      </c>
      <c r="G21" s="97">
        <v>1</v>
      </c>
      <c r="H21" s="97">
        <v>8</v>
      </c>
      <c r="I21" s="97">
        <v>2</v>
      </c>
      <c r="J21" s="97">
        <v>2</v>
      </c>
      <c r="K21" s="97">
        <v>13</v>
      </c>
      <c r="M21" s="177">
        <v>13</v>
      </c>
      <c r="N21" s="2" t="s">
        <v>8</v>
      </c>
      <c r="O21" s="30">
        <v>13</v>
      </c>
      <c r="P21" s="25">
        <v>56</v>
      </c>
      <c r="Q21" s="31">
        <v>30</v>
      </c>
      <c r="R21" s="97">
        <v>18</v>
      </c>
      <c r="S21" s="97">
        <v>62</v>
      </c>
      <c r="T21" s="88">
        <f t="shared" si="0"/>
        <v>35.799999999999997</v>
      </c>
    </row>
    <row r="22" spans="1:20">
      <c r="A22" s="3" t="s">
        <v>9</v>
      </c>
      <c r="B22" s="97">
        <v>0</v>
      </c>
      <c r="C22" s="97">
        <v>0</v>
      </c>
      <c r="D22" s="97">
        <v>0</v>
      </c>
      <c r="E22" s="97">
        <v>23</v>
      </c>
      <c r="F22" s="97">
        <v>29</v>
      </c>
      <c r="G22" s="97">
        <v>4</v>
      </c>
      <c r="H22" s="97">
        <v>106</v>
      </c>
      <c r="I22" s="97">
        <v>110</v>
      </c>
      <c r="J22" s="97">
        <v>20</v>
      </c>
      <c r="K22" s="97">
        <v>292</v>
      </c>
      <c r="M22" s="177">
        <v>14</v>
      </c>
      <c r="N22" s="2" t="s">
        <v>13</v>
      </c>
      <c r="O22" s="30">
        <v>0</v>
      </c>
      <c r="P22" s="25">
        <v>7</v>
      </c>
      <c r="Q22" s="31">
        <v>0</v>
      </c>
      <c r="R22" s="97">
        <v>1</v>
      </c>
      <c r="S22" s="97">
        <v>146</v>
      </c>
      <c r="T22" s="88">
        <f t="shared" si="0"/>
        <v>30.8</v>
      </c>
    </row>
    <row r="23" spans="1:20">
      <c r="A23" s="3" t="s">
        <v>46</v>
      </c>
      <c r="B23" s="97">
        <v>0</v>
      </c>
      <c r="C23" s="97">
        <v>0</v>
      </c>
      <c r="D23" s="97">
        <v>0</v>
      </c>
      <c r="E23" s="97">
        <v>0</v>
      </c>
      <c r="F23" s="97">
        <v>0</v>
      </c>
      <c r="G23" s="97">
        <v>1</v>
      </c>
      <c r="H23" s="97">
        <v>0</v>
      </c>
      <c r="I23" s="97">
        <v>0</v>
      </c>
      <c r="J23" s="97">
        <v>0</v>
      </c>
      <c r="K23" s="97">
        <v>1</v>
      </c>
      <c r="M23" s="177">
        <v>15</v>
      </c>
      <c r="N23" s="2" t="s">
        <v>7</v>
      </c>
      <c r="O23" s="30">
        <v>10</v>
      </c>
      <c r="P23" s="25">
        <v>22</v>
      </c>
      <c r="Q23" s="31">
        <v>27</v>
      </c>
      <c r="R23" s="97">
        <v>28</v>
      </c>
      <c r="S23" s="97">
        <v>65</v>
      </c>
      <c r="T23" s="88">
        <f t="shared" si="0"/>
        <v>30.4</v>
      </c>
    </row>
    <row r="24" spans="1:20">
      <c r="A24" s="3" t="s">
        <v>10</v>
      </c>
      <c r="B24" s="97">
        <v>0</v>
      </c>
      <c r="C24" s="97">
        <v>0</v>
      </c>
      <c r="D24" s="97">
        <v>0</v>
      </c>
      <c r="E24" s="97">
        <v>7</v>
      </c>
      <c r="F24" s="97">
        <v>15</v>
      </c>
      <c r="G24" s="97">
        <v>49</v>
      </c>
      <c r="H24" s="97">
        <v>10</v>
      </c>
      <c r="I24" s="97">
        <v>0</v>
      </c>
      <c r="J24" s="97">
        <v>0</v>
      </c>
      <c r="K24" s="97">
        <v>81</v>
      </c>
      <c r="M24" s="177">
        <v>16</v>
      </c>
      <c r="N24" s="2" t="s">
        <v>4</v>
      </c>
      <c r="O24" s="30">
        <v>0</v>
      </c>
      <c r="P24" s="25">
        <v>26</v>
      </c>
      <c r="Q24" s="31">
        <v>3</v>
      </c>
      <c r="R24" s="97">
        <v>15</v>
      </c>
      <c r="S24" s="97">
        <v>9</v>
      </c>
      <c r="T24" s="88">
        <f t="shared" si="0"/>
        <v>10.6</v>
      </c>
    </row>
    <row r="25" spans="1:20">
      <c r="A25" s="3" t="s">
        <v>11</v>
      </c>
      <c r="B25" s="97">
        <v>0</v>
      </c>
      <c r="C25" s="97">
        <v>0</v>
      </c>
      <c r="D25" s="97">
        <v>0</v>
      </c>
      <c r="E25" s="97">
        <v>0</v>
      </c>
      <c r="F25" s="97">
        <v>1326</v>
      </c>
      <c r="G25" s="97">
        <v>814</v>
      </c>
      <c r="H25" s="97">
        <v>942</v>
      </c>
      <c r="I25" s="97">
        <v>146</v>
      </c>
      <c r="J25" s="97">
        <v>1</v>
      </c>
      <c r="K25" s="97">
        <v>3229</v>
      </c>
      <c r="M25" s="177">
        <v>17</v>
      </c>
      <c r="N25" s="2" t="s">
        <v>45</v>
      </c>
      <c r="O25" s="30">
        <v>11</v>
      </c>
      <c r="P25" s="25">
        <v>11</v>
      </c>
      <c r="Q25" s="31">
        <v>13</v>
      </c>
      <c r="R25" s="97">
        <v>8</v>
      </c>
      <c r="S25" s="97">
        <v>2</v>
      </c>
      <c r="T25" s="88">
        <f t="shared" si="0"/>
        <v>9</v>
      </c>
    </row>
    <row r="26" spans="1:20">
      <c r="A26" s="3" t="s">
        <v>12</v>
      </c>
      <c r="B26" s="97">
        <v>0</v>
      </c>
      <c r="C26" s="97">
        <v>0</v>
      </c>
      <c r="D26" s="97">
        <v>0</v>
      </c>
      <c r="E26" s="97">
        <v>0</v>
      </c>
      <c r="F26" s="97">
        <v>44</v>
      </c>
      <c r="G26" s="97">
        <v>49</v>
      </c>
      <c r="H26" s="97">
        <v>43</v>
      </c>
      <c r="I26" s="97">
        <v>0</v>
      </c>
      <c r="J26" s="97">
        <v>0</v>
      </c>
      <c r="K26" s="97">
        <v>136</v>
      </c>
      <c r="M26" s="177">
        <v>18</v>
      </c>
      <c r="N26" s="2" t="s">
        <v>33</v>
      </c>
      <c r="O26" s="30">
        <v>1</v>
      </c>
      <c r="P26" s="25">
        <v>5</v>
      </c>
      <c r="Q26" s="31">
        <v>3</v>
      </c>
      <c r="R26" s="97">
        <v>34</v>
      </c>
      <c r="S26" s="97">
        <v>0</v>
      </c>
      <c r="T26" s="88">
        <f t="shared" si="0"/>
        <v>8.6</v>
      </c>
    </row>
    <row r="27" spans="1:20">
      <c r="A27" s="3" t="s">
        <v>33</v>
      </c>
      <c r="B27" s="97">
        <v>0</v>
      </c>
      <c r="C27" s="97">
        <v>0</v>
      </c>
      <c r="D27" s="97">
        <v>0</v>
      </c>
      <c r="E27" s="97">
        <v>0</v>
      </c>
      <c r="F27" s="97">
        <v>0</v>
      </c>
      <c r="G27" s="97">
        <v>1</v>
      </c>
      <c r="H27" s="97">
        <v>0</v>
      </c>
      <c r="I27" s="97">
        <v>0</v>
      </c>
      <c r="J27" s="97">
        <v>0</v>
      </c>
      <c r="K27" s="97">
        <v>1</v>
      </c>
      <c r="M27" s="177">
        <v>19</v>
      </c>
      <c r="N27" s="2" t="s">
        <v>56</v>
      </c>
      <c r="O27" s="30">
        <v>0</v>
      </c>
      <c r="P27" s="32">
        <v>0</v>
      </c>
      <c r="Q27" s="32">
        <v>15</v>
      </c>
      <c r="R27" s="97">
        <v>1</v>
      </c>
      <c r="S27" s="97">
        <v>22</v>
      </c>
      <c r="T27" s="88">
        <f t="shared" si="0"/>
        <v>7.6</v>
      </c>
    </row>
    <row r="28" spans="1:20">
      <c r="A28" s="3" t="s">
        <v>18</v>
      </c>
      <c r="B28" s="97">
        <v>0</v>
      </c>
      <c r="C28" s="97">
        <v>0</v>
      </c>
      <c r="D28" s="97">
        <v>0</v>
      </c>
      <c r="E28" s="97">
        <v>1</v>
      </c>
      <c r="F28" s="97">
        <v>103</v>
      </c>
      <c r="G28" s="97">
        <v>0</v>
      </c>
      <c r="H28" s="97">
        <v>0</v>
      </c>
      <c r="I28" s="97">
        <v>0</v>
      </c>
      <c r="J28" s="97">
        <v>0</v>
      </c>
      <c r="K28" s="97">
        <v>104</v>
      </c>
      <c r="M28" s="178"/>
      <c r="N28" s="2" t="s">
        <v>50</v>
      </c>
      <c r="O28" s="30">
        <v>2</v>
      </c>
      <c r="P28" s="25">
        <v>18</v>
      </c>
      <c r="Q28" s="69">
        <v>0</v>
      </c>
      <c r="R28" s="97">
        <v>2</v>
      </c>
      <c r="S28" s="97">
        <v>2</v>
      </c>
      <c r="T28" s="88">
        <f t="shared" si="0"/>
        <v>4.8</v>
      </c>
    </row>
    <row r="29" spans="1:20">
      <c r="A29" s="3" t="s">
        <v>48</v>
      </c>
      <c r="B29" s="97">
        <v>0</v>
      </c>
      <c r="C29" s="97">
        <v>0</v>
      </c>
      <c r="D29" s="97">
        <v>0</v>
      </c>
      <c r="E29" s="97">
        <v>0</v>
      </c>
      <c r="F29" s="97">
        <v>0</v>
      </c>
      <c r="G29" s="97">
        <v>0</v>
      </c>
      <c r="H29" s="97">
        <v>0</v>
      </c>
      <c r="I29" s="97">
        <v>0</v>
      </c>
      <c r="J29" s="97">
        <v>0</v>
      </c>
      <c r="K29" s="97">
        <v>0</v>
      </c>
      <c r="M29" s="177">
        <v>20</v>
      </c>
      <c r="N29" s="2" t="s">
        <v>44</v>
      </c>
      <c r="O29" s="30">
        <v>3</v>
      </c>
      <c r="P29" s="25">
        <v>12</v>
      </c>
      <c r="Q29" s="31">
        <v>1</v>
      </c>
      <c r="R29" s="97">
        <v>7</v>
      </c>
      <c r="S29" s="97">
        <v>0</v>
      </c>
      <c r="T29" s="88">
        <f t="shared" si="0"/>
        <v>4.5999999999999996</v>
      </c>
    </row>
    <row r="30" spans="1:20">
      <c r="A30" s="3" t="s">
        <v>13</v>
      </c>
      <c r="B30" s="97">
        <v>0</v>
      </c>
      <c r="C30" s="97">
        <v>0</v>
      </c>
      <c r="D30" s="97">
        <v>0</v>
      </c>
      <c r="E30" s="97">
        <v>0</v>
      </c>
      <c r="F30" s="97">
        <v>0</v>
      </c>
      <c r="G30" s="97">
        <v>0</v>
      </c>
      <c r="H30" s="97">
        <v>0</v>
      </c>
      <c r="I30" s="97">
        <v>0</v>
      </c>
      <c r="J30" s="97">
        <v>0</v>
      </c>
      <c r="K30" s="97">
        <v>0</v>
      </c>
      <c r="M30" s="177">
        <v>21</v>
      </c>
      <c r="N30" s="2" t="s">
        <v>53</v>
      </c>
      <c r="O30" s="30">
        <v>18</v>
      </c>
      <c r="P30" s="25">
        <v>0</v>
      </c>
      <c r="Q30" s="69">
        <v>2</v>
      </c>
      <c r="R30" s="97">
        <v>0</v>
      </c>
      <c r="S30" s="97">
        <v>3</v>
      </c>
      <c r="T30" s="88">
        <f t="shared" si="0"/>
        <v>4.5999999999999996</v>
      </c>
    </row>
    <row r="31" spans="1:20">
      <c r="A31" s="3" t="s">
        <v>14</v>
      </c>
      <c r="B31" s="97">
        <v>0</v>
      </c>
      <c r="C31" s="97">
        <v>0</v>
      </c>
      <c r="D31" s="97">
        <v>0</v>
      </c>
      <c r="E31" s="97">
        <v>40</v>
      </c>
      <c r="F31" s="97">
        <v>500</v>
      </c>
      <c r="G31" s="97">
        <v>420</v>
      </c>
      <c r="H31" s="97">
        <v>120</v>
      </c>
      <c r="I31" s="97">
        <v>12</v>
      </c>
      <c r="J31" s="97">
        <v>5</v>
      </c>
      <c r="K31" s="97">
        <v>1097</v>
      </c>
      <c r="M31" s="177">
        <v>22</v>
      </c>
      <c r="N31" s="2" t="s">
        <v>46</v>
      </c>
      <c r="O31" s="30">
        <v>1</v>
      </c>
      <c r="P31" s="25">
        <v>10</v>
      </c>
      <c r="Q31" s="31">
        <v>1</v>
      </c>
      <c r="R31" s="97">
        <v>2</v>
      </c>
      <c r="S31" s="97">
        <v>9</v>
      </c>
      <c r="T31" s="88">
        <f t="shared" si="0"/>
        <v>4.5999999999999996</v>
      </c>
    </row>
    <row r="32" spans="1:20">
      <c r="A32" s="3" t="s">
        <v>42</v>
      </c>
      <c r="B32" s="97">
        <v>139</v>
      </c>
      <c r="C32" s="97">
        <v>2</v>
      </c>
      <c r="D32" s="97">
        <v>0</v>
      </c>
      <c r="E32" s="97">
        <v>0</v>
      </c>
      <c r="F32" s="97">
        <v>0</v>
      </c>
      <c r="G32" s="97">
        <v>0</v>
      </c>
      <c r="H32" s="97">
        <v>0</v>
      </c>
      <c r="I32" s="97">
        <v>0</v>
      </c>
      <c r="J32" s="97">
        <v>0</v>
      </c>
      <c r="K32" s="97">
        <v>141</v>
      </c>
      <c r="M32" s="177">
        <v>23</v>
      </c>
      <c r="N32" s="2" t="s">
        <v>48</v>
      </c>
      <c r="O32" s="30">
        <v>0</v>
      </c>
      <c r="P32" s="25">
        <v>1</v>
      </c>
      <c r="Q32" s="31">
        <v>8</v>
      </c>
      <c r="R32" s="97">
        <v>8</v>
      </c>
      <c r="S32" s="97">
        <v>0</v>
      </c>
      <c r="T32" s="88">
        <f t="shared" si="0"/>
        <v>3.4</v>
      </c>
    </row>
    <row r="33" spans="1:31">
      <c r="A33" s="3" t="s">
        <v>54</v>
      </c>
      <c r="B33" s="97">
        <v>0</v>
      </c>
      <c r="C33" s="97">
        <v>0</v>
      </c>
      <c r="D33" s="97">
        <v>0</v>
      </c>
      <c r="E33" s="97">
        <v>0</v>
      </c>
      <c r="F33" s="97">
        <v>0</v>
      </c>
      <c r="G33" s="97">
        <v>0</v>
      </c>
      <c r="H33" s="97">
        <v>1</v>
      </c>
      <c r="I33" s="97">
        <v>0</v>
      </c>
      <c r="J33" s="97">
        <v>0</v>
      </c>
      <c r="K33" s="97">
        <v>1</v>
      </c>
      <c r="M33" s="177">
        <v>24</v>
      </c>
      <c r="N33" s="2" t="s">
        <v>47</v>
      </c>
      <c r="O33" s="30">
        <v>3</v>
      </c>
      <c r="P33" s="25">
        <v>1</v>
      </c>
      <c r="Q33" s="69">
        <v>1</v>
      </c>
      <c r="R33" s="97">
        <v>1</v>
      </c>
      <c r="S33" s="97">
        <v>10</v>
      </c>
      <c r="T33" s="88">
        <f t="shared" si="0"/>
        <v>3.2</v>
      </c>
    </row>
    <row r="34" spans="1:31">
      <c r="A34" s="3" t="s">
        <v>55</v>
      </c>
      <c r="B34" s="97">
        <v>0</v>
      </c>
      <c r="C34" s="97">
        <v>0</v>
      </c>
      <c r="D34" s="97">
        <v>0</v>
      </c>
      <c r="E34" s="97">
        <v>0</v>
      </c>
      <c r="F34" s="97">
        <v>0</v>
      </c>
      <c r="G34" s="97">
        <v>0</v>
      </c>
      <c r="H34" s="97">
        <v>0</v>
      </c>
      <c r="I34" s="97">
        <v>0</v>
      </c>
      <c r="J34" s="97">
        <v>0</v>
      </c>
      <c r="K34" s="97">
        <v>0</v>
      </c>
      <c r="M34" s="177">
        <v>25</v>
      </c>
      <c r="N34" s="26" t="s">
        <v>52</v>
      </c>
      <c r="O34" s="30">
        <v>3</v>
      </c>
      <c r="P34" s="32">
        <v>0</v>
      </c>
      <c r="Q34" s="31">
        <v>0</v>
      </c>
      <c r="R34" s="97">
        <v>4</v>
      </c>
      <c r="S34" s="97">
        <v>6</v>
      </c>
      <c r="T34" s="88">
        <f t="shared" si="0"/>
        <v>2.6</v>
      </c>
    </row>
    <row r="35" spans="1:31">
      <c r="A35" s="3" t="s">
        <v>15</v>
      </c>
      <c r="B35" s="97">
        <v>0</v>
      </c>
      <c r="C35" s="97">
        <v>0</v>
      </c>
      <c r="D35" s="97">
        <v>0</v>
      </c>
      <c r="E35" s="97">
        <v>0</v>
      </c>
      <c r="F35" s="97">
        <v>0</v>
      </c>
      <c r="G35" s="97">
        <v>119</v>
      </c>
      <c r="H35" s="97">
        <v>5</v>
      </c>
      <c r="I35" s="97">
        <v>1</v>
      </c>
      <c r="J35" s="97">
        <v>0</v>
      </c>
      <c r="K35" s="97">
        <v>125</v>
      </c>
      <c r="M35" s="177">
        <v>26</v>
      </c>
      <c r="N35" s="2" t="s">
        <v>16</v>
      </c>
      <c r="O35" s="30">
        <v>1</v>
      </c>
      <c r="P35" s="32">
        <v>5</v>
      </c>
      <c r="Q35" s="88">
        <v>1</v>
      </c>
      <c r="R35" s="97">
        <v>1</v>
      </c>
      <c r="S35" s="97">
        <v>0</v>
      </c>
      <c r="T35" s="88">
        <f t="shared" si="0"/>
        <v>1.6</v>
      </c>
    </row>
    <row r="36" spans="1:31">
      <c r="A36" s="3" t="s">
        <v>56</v>
      </c>
      <c r="B36" s="97">
        <v>0</v>
      </c>
      <c r="C36" s="97">
        <v>0</v>
      </c>
      <c r="D36" s="97">
        <v>0</v>
      </c>
      <c r="E36" s="97">
        <v>0</v>
      </c>
      <c r="F36" s="97">
        <v>0</v>
      </c>
      <c r="G36" s="97">
        <v>0</v>
      </c>
      <c r="H36" s="97">
        <v>0</v>
      </c>
      <c r="I36" s="97">
        <v>0</v>
      </c>
      <c r="J36" s="97">
        <v>0</v>
      </c>
      <c r="K36" s="97">
        <v>0</v>
      </c>
      <c r="M36" s="177">
        <v>27</v>
      </c>
      <c r="N36" s="2" t="s">
        <v>54</v>
      </c>
      <c r="O36" s="30">
        <v>1</v>
      </c>
      <c r="P36" s="25">
        <v>0</v>
      </c>
      <c r="Q36" s="31">
        <v>0</v>
      </c>
      <c r="R36" s="97">
        <v>6</v>
      </c>
      <c r="S36" s="97">
        <v>0</v>
      </c>
      <c r="T36" s="88">
        <f t="shared" si="0"/>
        <v>1.4</v>
      </c>
    </row>
    <row r="37" spans="1:31">
      <c r="A37" s="3" t="s">
        <v>49</v>
      </c>
      <c r="B37" s="97">
        <v>0</v>
      </c>
      <c r="C37" s="97">
        <v>0</v>
      </c>
      <c r="D37" s="97">
        <v>0</v>
      </c>
      <c r="E37" s="97">
        <v>0</v>
      </c>
      <c r="F37" s="97">
        <v>65</v>
      </c>
      <c r="G37" s="97">
        <v>17</v>
      </c>
      <c r="H37" s="97">
        <v>17</v>
      </c>
      <c r="I37" s="97">
        <v>0</v>
      </c>
      <c r="J37" s="97">
        <v>0</v>
      </c>
      <c r="K37" s="97">
        <v>99</v>
      </c>
      <c r="M37" s="177">
        <v>28</v>
      </c>
      <c r="N37" s="2" t="s">
        <v>91</v>
      </c>
      <c r="O37" s="176">
        <v>0</v>
      </c>
      <c r="P37" s="97">
        <v>0</v>
      </c>
      <c r="Q37" s="97">
        <v>0</v>
      </c>
      <c r="R37" s="97">
        <v>0</v>
      </c>
      <c r="S37" s="97">
        <v>5</v>
      </c>
      <c r="T37" s="88">
        <f t="shared" si="0"/>
        <v>1</v>
      </c>
    </row>
    <row r="38" spans="1:31">
      <c r="A38" s="3" t="s">
        <v>16</v>
      </c>
      <c r="B38" s="97">
        <v>0</v>
      </c>
      <c r="C38" s="97">
        <v>0</v>
      </c>
      <c r="D38" s="97">
        <v>0</v>
      </c>
      <c r="E38" s="97">
        <v>0</v>
      </c>
      <c r="F38" s="97">
        <v>1</v>
      </c>
      <c r="G38" s="97">
        <v>0</v>
      </c>
      <c r="H38" s="97">
        <v>0</v>
      </c>
      <c r="I38" s="97">
        <v>0</v>
      </c>
      <c r="J38" s="97">
        <v>0</v>
      </c>
      <c r="K38" s="97">
        <v>1</v>
      </c>
      <c r="M38" s="177">
        <v>29</v>
      </c>
      <c r="N38" s="108" t="s">
        <v>6</v>
      </c>
      <c r="O38" s="175">
        <v>3</v>
      </c>
      <c r="P38" s="25">
        <v>0</v>
      </c>
      <c r="Q38" s="69">
        <v>0</v>
      </c>
      <c r="R38" s="97">
        <v>1</v>
      </c>
      <c r="S38" s="97">
        <v>0</v>
      </c>
      <c r="T38" s="88">
        <f t="shared" si="0"/>
        <v>0.8</v>
      </c>
    </row>
    <row r="39" spans="1:31">
      <c r="A39" s="6" t="s">
        <v>17</v>
      </c>
      <c r="B39" s="40">
        <v>0</v>
      </c>
      <c r="C39" s="40">
        <v>0</v>
      </c>
      <c r="D39" s="40">
        <v>0</v>
      </c>
      <c r="E39" s="40">
        <v>40</v>
      </c>
      <c r="F39" s="40">
        <v>500</v>
      </c>
      <c r="G39" s="40">
        <v>1000</v>
      </c>
      <c r="H39" s="40">
        <v>84</v>
      </c>
      <c r="I39" s="40">
        <v>6</v>
      </c>
      <c r="J39" s="40">
        <v>0</v>
      </c>
      <c r="K39" s="40">
        <v>1630</v>
      </c>
      <c r="M39" s="177">
        <v>30</v>
      </c>
      <c r="N39" s="43" t="s">
        <v>55</v>
      </c>
      <c r="O39" s="123">
        <v>0</v>
      </c>
      <c r="P39" s="123">
        <v>0</v>
      </c>
      <c r="Q39" s="123">
        <v>2</v>
      </c>
      <c r="R39" s="123">
        <v>0</v>
      </c>
      <c r="S39" s="123">
        <v>0</v>
      </c>
      <c r="T39" s="91">
        <f t="shared" si="0"/>
        <v>0.4</v>
      </c>
    </row>
    <row r="40" spans="1:31">
      <c r="A40" s="11" t="s">
        <v>24</v>
      </c>
      <c r="B40" s="97">
        <f>SUM(B7:B39)</f>
        <v>144</v>
      </c>
      <c r="C40" s="97">
        <f t="shared" ref="C40:J40" si="1">SUM(C7:C39)</f>
        <v>5</v>
      </c>
      <c r="D40" s="97">
        <f t="shared" si="1"/>
        <v>6</v>
      </c>
      <c r="E40" s="97">
        <f t="shared" si="1"/>
        <v>186</v>
      </c>
      <c r="F40" s="97">
        <f t="shared" si="1"/>
        <v>2661</v>
      </c>
      <c r="G40" s="97">
        <f t="shared" si="1"/>
        <v>2630</v>
      </c>
      <c r="H40" s="97">
        <f t="shared" si="1"/>
        <v>1396</v>
      </c>
      <c r="I40" s="97">
        <f t="shared" si="1"/>
        <v>316</v>
      </c>
      <c r="J40" s="97">
        <f t="shared" si="1"/>
        <v>62</v>
      </c>
      <c r="K40" s="97">
        <v>7406</v>
      </c>
      <c r="M40" s="2"/>
      <c r="N40" s="41" t="s">
        <v>59</v>
      </c>
      <c r="O40" s="20">
        <f t="shared" ref="O40:R40" si="2">SUM(O7:O39)</f>
        <v>7406</v>
      </c>
      <c r="P40" s="20">
        <f t="shared" si="2"/>
        <v>9845</v>
      </c>
      <c r="Q40" s="20">
        <f t="shared" si="2"/>
        <v>16007</v>
      </c>
      <c r="R40" s="20">
        <f t="shared" si="2"/>
        <v>23972</v>
      </c>
      <c r="S40" s="20">
        <f>SUM(S7:S39)</f>
        <v>18623</v>
      </c>
      <c r="T40" s="20">
        <f>SUM(T7:T39)</f>
        <v>15170.6</v>
      </c>
    </row>
    <row r="41" spans="1:31">
      <c r="B41" s="97"/>
      <c r="C41" s="97"/>
      <c r="D41" s="97"/>
      <c r="E41" s="97"/>
      <c r="F41" s="97"/>
      <c r="G41" s="97"/>
      <c r="H41" s="97"/>
      <c r="I41" s="97"/>
      <c r="J41" s="97"/>
      <c r="K41" s="97"/>
      <c r="M41" s="2"/>
      <c r="N41" s="37" t="s">
        <v>75</v>
      </c>
      <c r="O41" s="39">
        <v>24</v>
      </c>
      <c r="P41" s="38">
        <v>23</v>
      </c>
      <c r="Q41" s="39">
        <v>25</v>
      </c>
      <c r="R41" s="20">
        <v>27</v>
      </c>
      <c r="S41" s="20">
        <v>23</v>
      </c>
      <c r="T41" s="88">
        <f t="shared" ref="T41" si="3">SUM(O41:S41)/5</f>
        <v>24.4</v>
      </c>
      <c r="AA41" s="2"/>
      <c r="AB41" s="2"/>
      <c r="AC41" s="2"/>
      <c r="AD41" s="2"/>
      <c r="AE41" s="2"/>
    </row>
    <row r="42" spans="1:31">
      <c r="B42" s="97"/>
      <c r="C42" s="97"/>
      <c r="D42" s="97"/>
      <c r="E42" s="97"/>
      <c r="F42" s="97"/>
      <c r="G42" s="97"/>
      <c r="H42" s="97"/>
      <c r="I42" s="97"/>
      <c r="J42" s="97"/>
      <c r="K42" s="97"/>
      <c r="L42" s="2"/>
      <c r="M42" s="2"/>
      <c r="P42" s="20"/>
      <c r="AA42" s="2"/>
      <c r="AB42" s="2"/>
      <c r="AC42" s="2"/>
      <c r="AD42" s="2"/>
      <c r="AE42" s="2"/>
    </row>
    <row r="43" spans="1:31">
      <c r="B43" s="97"/>
      <c r="C43" s="97"/>
      <c r="D43" s="97"/>
      <c r="E43" s="97"/>
      <c r="F43" s="97"/>
      <c r="G43" s="97"/>
      <c r="H43" s="97"/>
      <c r="I43" s="97"/>
      <c r="J43" s="97"/>
      <c r="K43" s="97"/>
    </row>
    <row r="44" spans="1:31">
      <c r="A44" s="35" t="s">
        <v>77</v>
      </c>
      <c r="B44" s="137" t="s">
        <v>20</v>
      </c>
      <c r="C44" s="137"/>
      <c r="D44" s="137"/>
      <c r="E44" s="137"/>
      <c r="F44" s="137" t="s">
        <v>21</v>
      </c>
      <c r="G44" s="137"/>
      <c r="H44" s="137"/>
      <c r="I44" s="137"/>
      <c r="J44" s="137"/>
      <c r="K44" s="137"/>
    </row>
    <row r="45" spans="1:31">
      <c r="A45" s="34" t="s">
        <v>19</v>
      </c>
      <c r="B45" s="138">
        <v>15</v>
      </c>
      <c r="C45" s="138">
        <v>20</v>
      </c>
      <c r="D45" s="138">
        <v>25</v>
      </c>
      <c r="E45" s="138">
        <v>30</v>
      </c>
      <c r="F45" s="138">
        <v>5</v>
      </c>
      <c r="G45" s="138">
        <v>10</v>
      </c>
      <c r="H45" s="138">
        <v>15</v>
      </c>
      <c r="I45" s="138">
        <v>20</v>
      </c>
      <c r="J45" s="138">
        <v>25</v>
      </c>
      <c r="K45" s="170" t="s">
        <v>24</v>
      </c>
    </row>
    <row r="46" spans="1:31">
      <c r="A46" s="3" t="s">
        <v>1</v>
      </c>
      <c r="B46" s="97">
        <v>0</v>
      </c>
      <c r="C46" s="97">
        <v>0</v>
      </c>
      <c r="D46" s="97">
        <v>0</v>
      </c>
      <c r="E46" s="97">
        <v>3</v>
      </c>
      <c r="F46" s="97">
        <v>0</v>
      </c>
      <c r="G46" s="97">
        <v>5</v>
      </c>
      <c r="H46" s="97">
        <v>128</v>
      </c>
      <c r="I46" s="97">
        <v>54</v>
      </c>
      <c r="J46" s="97">
        <v>13</v>
      </c>
      <c r="K46" s="97">
        <v>203</v>
      </c>
    </row>
    <row r="47" spans="1:31">
      <c r="A47" s="3" t="s">
        <v>51</v>
      </c>
      <c r="B47" s="97">
        <v>0</v>
      </c>
      <c r="C47" s="97">
        <v>0</v>
      </c>
      <c r="D47" s="97">
        <v>0</v>
      </c>
      <c r="E47" s="97">
        <v>0</v>
      </c>
      <c r="F47" s="97">
        <v>0</v>
      </c>
      <c r="G47" s="97">
        <v>0</v>
      </c>
      <c r="H47" s="97">
        <v>0</v>
      </c>
      <c r="I47" s="97">
        <v>0</v>
      </c>
      <c r="J47" s="97">
        <v>0</v>
      </c>
      <c r="K47" s="97">
        <v>0</v>
      </c>
    </row>
    <row r="48" spans="1:31">
      <c r="A48" s="3" t="s">
        <v>47</v>
      </c>
      <c r="B48" s="97">
        <v>0</v>
      </c>
      <c r="C48" s="97">
        <v>1</v>
      </c>
      <c r="D48" s="97">
        <v>0</v>
      </c>
      <c r="E48" s="97">
        <v>0</v>
      </c>
      <c r="F48" s="97">
        <v>0</v>
      </c>
      <c r="G48" s="97">
        <v>0</v>
      </c>
      <c r="H48" s="97">
        <v>0</v>
      </c>
      <c r="I48" s="97">
        <v>0</v>
      </c>
      <c r="J48" s="97">
        <v>0</v>
      </c>
      <c r="K48" s="97">
        <v>1</v>
      </c>
    </row>
    <row r="49" spans="1:18">
      <c r="A49" s="3" t="s">
        <v>43</v>
      </c>
      <c r="B49" s="97">
        <v>1</v>
      </c>
      <c r="C49" s="97">
        <v>2</v>
      </c>
      <c r="D49" s="97">
        <v>25</v>
      </c>
      <c r="E49" s="97">
        <v>5</v>
      </c>
      <c r="F49" s="97">
        <v>7</v>
      </c>
      <c r="G49" s="97">
        <v>0</v>
      </c>
      <c r="H49" s="97">
        <v>0</v>
      </c>
      <c r="I49" s="97">
        <v>2</v>
      </c>
      <c r="J49" s="97">
        <v>0</v>
      </c>
      <c r="K49" s="97">
        <v>42</v>
      </c>
    </row>
    <row r="50" spans="1:18">
      <c r="A50" s="3" t="s">
        <v>2</v>
      </c>
      <c r="B50" s="97">
        <v>0</v>
      </c>
      <c r="C50" s="97">
        <v>6</v>
      </c>
      <c r="D50" s="97">
        <v>14</v>
      </c>
      <c r="E50" s="97">
        <v>134</v>
      </c>
      <c r="F50" s="97">
        <v>137</v>
      </c>
      <c r="G50" s="97">
        <v>3</v>
      </c>
      <c r="H50" s="97">
        <v>8</v>
      </c>
      <c r="I50" s="97">
        <v>13</v>
      </c>
      <c r="J50" s="97">
        <v>0</v>
      </c>
      <c r="K50" s="97">
        <v>315</v>
      </c>
    </row>
    <row r="51" spans="1:18">
      <c r="A51" s="3" t="s">
        <v>45</v>
      </c>
      <c r="B51" s="97">
        <v>0</v>
      </c>
      <c r="C51" s="97">
        <v>0</v>
      </c>
      <c r="D51" s="97">
        <v>0</v>
      </c>
      <c r="E51" s="97">
        <v>2</v>
      </c>
      <c r="F51" s="97">
        <v>2</v>
      </c>
      <c r="G51" s="97">
        <v>0</v>
      </c>
      <c r="H51" s="97">
        <v>2</v>
      </c>
      <c r="I51" s="97">
        <v>1</v>
      </c>
      <c r="J51" s="97">
        <v>4</v>
      </c>
      <c r="K51" s="97">
        <v>11</v>
      </c>
    </row>
    <row r="52" spans="1:18">
      <c r="A52" s="3" t="s">
        <v>3</v>
      </c>
      <c r="B52" s="97">
        <v>0</v>
      </c>
      <c r="C52" s="97">
        <v>4</v>
      </c>
      <c r="D52" s="97">
        <v>3</v>
      </c>
      <c r="E52" s="97">
        <v>14</v>
      </c>
      <c r="F52" s="97">
        <v>5</v>
      </c>
      <c r="G52" s="97">
        <v>1</v>
      </c>
      <c r="H52" s="97">
        <v>3</v>
      </c>
      <c r="I52" s="97">
        <v>4</v>
      </c>
      <c r="J52" s="97">
        <v>2</v>
      </c>
      <c r="K52" s="97">
        <v>36</v>
      </c>
    </row>
    <row r="53" spans="1:18">
      <c r="A53" s="3" t="s">
        <v>4</v>
      </c>
      <c r="B53" s="97">
        <v>0</v>
      </c>
      <c r="C53" s="97">
        <v>5</v>
      </c>
      <c r="D53" s="97">
        <v>0</v>
      </c>
      <c r="E53" s="97">
        <v>14</v>
      </c>
      <c r="F53" s="97">
        <v>4</v>
      </c>
      <c r="G53" s="97">
        <v>2</v>
      </c>
      <c r="H53" s="97">
        <v>0</v>
      </c>
      <c r="I53" s="97">
        <v>1</v>
      </c>
      <c r="J53" s="97">
        <v>0</v>
      </c>
      <c r="K53" s="97">
        <v>26</v>
      </c>
    </row>
    <row r="54" spans="1:18">
      <c r="A54" s="3" t="s">
        <v>50</v>
      </c>
      <c r="B54" s="97">
        <v>0</v>
      </c>
      <c r="C54" s="97">
        <v>10</v>
      </c>
      <c r="D54" s="97">
        <v>0</v>
      </c>
      <c r="E54" s="97">
        <v>3</v>
      </c>
      <c r="F54" s="97">
        <v>0</v>
      </c>
      <c r="G54" s="97">
        <v>0</v>
      </c>
      <c r="H54" s="97">
        <v>0</v>
      </c>
      <c r="I54" s="97">
        <v>5</v>
      </c>
      <c r="J54" s="97">
        <v>0</v>
      </c>
      <c r="K54" s="97">
        <v>18</v>
      </c>
    </row>
    <row r="55" spans="1:18">
      <c r="A55" s="3" t="s">
        <v>6</v>
      </c>
      <c r="B55" s="97">
        <v>0</v>
      </c>
      <c r="C55" s="97">
        <v>0</v>
      </c>
      <c r="D55" s="97">
        <v>0</v>
      </c>
      <c r="E55" s="97">
        <v>0</v>
      </c>
      <c r="F55" s="97">
        <v>0</v>
      </c>
      <c r="G55" s="97">
        <v>0</v>
      </c>
      <c r="H55" s="97">
        <v>0</v>
      </c>
      <c r="I55" s="97">
        <v>0</v>
      </c>
      <c r="J55" s="97">
        <v>0</v>
      </c>
      <c r="K55" s="97">
        <v>0</v>
      </c>
    </row>
    <row r="56" spans="1:18">
      <c r="A56" s="3" t="s">
        <v>7</v>
      </c>
      <c r="B56" s="97">
        <v>0</v>
      </c>
      <c r="C56" s="97">
        <v>0</v>
      </c>
      <c r="D56" s="97">
        <v>0</v>
      </c>
      <c r="E56" s="97">
        <v>0</v>
      </c>
      <c r="F56" s="97">
        <v>2</v>
      </c>
      <c r="G56" s="97">
        <v>1</v>
      </c>
      <c r="H56" s="97">
        <v>1</v>
      </c>
      <c r="I56" s="97">
        <v>5</v>
      </c>
      <c r="J56" s="97">
        <v>13</v>
      </c>
      <c r="K56" s="97">
        <v>22</v>
      </c>
    </row>
    <row r="57" spans="1:18">
      <c r="A57" s="3" t="s">
        <v>52</v>
      </c>
      <c r="B57" s="97">
        <v>0</v>
      </c>
      <c r="C57" s="97">
        <v>0</v>
      </c>
      <c r="D57" s="97">
        <v>0</v>
      </c>
      <c r="E57" s="97">
        <v>0</v>
      </c>
      <c r="F57" s="97">
        <v>0</v>
      </c>
      <c r="G57" s="97">
        <v>0</v>
      </c>
      <c r="H57" s="97">
        <v>0</v>
      </c>
      <c r="I57" s="97">
        <v>0</v>
      </c>
      <c r="J57" s="97">
        <v>0</v>
      </c>
      <c r="K57" s="97">
        <v>0</v>
      </c>
    </row>
    <row r="58" spans="1:18">
      <c r="A58" s="3" t="s">
        <v>53</v>
      </c>
      <c r="B58" s="97">
        <v>0</v>
      </c>
      <c r="C58" s="97">
        <v>0</v>
      </c>
      <c r="D58" s="97">
        <v>0</v>
      </c>
      <c r="E58" s="97">
        <v>0</v>
      </c>
      <c r="F58" s="97">
        <v>0</v>
      </c>
      <c r="G58" s="97">
        <v>0</v>
      </c>
      <c r="H58" s="97">
        <v>0</v>
      </c>
      <c r="I58" s="97">
        <v>0</v>
      </c>
      <c r="J58" s="97">
        <v>0</v>
      </c>
      <c r="K58" s="97">
        <v>0</v>
      </c>
    </row>
    <row r="59" spans="1:18">
      <c r="A59" s="3" t="s">
        <v>44</v>
      </c>
      <c r="B59" s="97">
        <v>0</v>
      </c>
      <c r="C59" s="97">
        <v>0</v>
      </c>
      <c r="D59" s="97">
        <v>0</v>
      </c>
      <c r="E59" s="97">
        <v>0</v>
      </c>
      <c r="F59" s="97">
        <v>0</v>
      </c>
      <c r="G59" s="97">
        <v>1</v>
      </c>
      <c r="H59" s="97">
        <v>0</v>
      </c>
      <c r="I59" s="97">
        <v>11</v>
      </c>
      <c r="J59" s="97">
        <v>0</v>
      </c>
      <c r="K59" s="97">
        <v>12</v>
      </c>
    </row>
    <row r="60" spans="1:18">
      <c r="A60" s="3" t="s">
        <v>8</v>
      </c>
      <c r="B60" s="97">
        <v>0</v>
      </c>
      <c r="C60" s="97">
        <v>0</v>
      </c>
      <c r="D60" s="97">
        <v>0</v>
      </c>
      <c r="E60" s="97">
        <v>0</v>
      </c>
      <c r="F60" s="97">
        <v>3</v>
      </c>
      <c r="G60" s="97">
        <v>4</v>
      </c>
      <c r="H60" s="97">
        <v>26</v>
      </c>
      <c r="I60" s="97">
        <v>17</v>
      </c>
      <c r="J60" s="97">
        <v>6</v>
      </c>
      <c r="K60" s="97">
        <v>56</v>
      </c>
    </row>
    <row r="61" spans="1:18">
      <c r="A61" s="3" t="s">
        <v>9</v>
      </c>
      <c r="B61" s="97">
        <v>0</v>
      </c>
      <c r="C61" s="97">
        <v>0</v>
      </c>
      <c r="D61" s="97">
        <v>0</v>
      </c>
      <c r="E61" s="97">
        <v>22</v>
      </c>
      <c r="F61" s="97">
        <v>31</v>
      </c>
      <c r="G61" s="97">
        <v>8</v>
      </c>
      <c r="H61" s="97">
        <v>2</v>
      </c>
      <c r="I61" s="97">
        <v>33</v>
      </c>
      <c r="J61" s="97">
        <v>14</v>
      </c>
      <c r="K61" s="97">
        <v>110</v>
      </c>
    </row>
    <row r="62" spans="1:18">
      <c r="A62" s="3" t="s">
        <v>46</v>
      </c>
      <c r="B62" s="97">
        <v>0</v>
      </c>
      <c r="C62" s="97">
        <v>0</v>
      </c>
      <c r="D62" s="97">
        <v>0</v>
      </c>
      <c r="E62" s="97">
        <v>0</v>
      </c>
      <c r="F62" s="97">
        <v>3</v>
      </c>
      <c r="G62" s="97">
        <v>0</v>
      </c>
      <c r="H62" s="97">
        <v>3</v>
      </c>
      <c r="I62" s="97">
        <v>1</v>
      </c>
      <c r="J62" s="97">
        <v>3</v>
      </c>
      <c r="K62" s="97">
        <v>10</v>
      </c>
    </row>
    <row r="63" spans="1:18">
      <c r="A63" s="3" t="s">
        <v>10</v>
      </c>
      <c r="B63" s="97">
        <v>0</v>
      </c>
      <c r="C63" s="97">
        <v>0</v>
      </c>
      <c r="D63" s="97">
        <v>0</v>
      </c>
      <c r="E63" s="97">
        <v>0</v>
      </c>
      <c r="F63" s="97">
        <v>14</v>
      </c>
      <c r="G63" s="97">
        <v>110</v>
      </c>
      <c r="H63" s="97">
        <v>228</v>
      </c>
      <c r="I63" s="97">
        <v>20</v>
      </c>
      <c r="J63" s="97">
        <v>1</v>
      </c>
      <c r="K63" s="97">
        <v>373</v>
      </c>
    </row>
    <row r="64" spans="1:18">
      <c r="A64" s="3" t="s">
        <v>11</v>
      </c>
      <c r="B64" s="97">
        <v>0</v>
      </c>
      <c r="C64" s="97">
        <v>0</v>
      </c>
      <c r="D64" s="97">
        <v>7</v>
      </c>
      <c r="E64" s="97">
        <v>100</v>
      </c>
      <c r="F64" s="97">
        <v>500</v>
      </c>
      <c r="G64" s="97">
        <v>142</v>
      </c>
      <c r="H64" s="97">
        <v>3880</v>
      </c>
      <c r="I64" s="97">
        <v>367</v>
      </c>
      <c r="J64" s="97">
        <v>0</v>
      </c>
      <c r="K64" s="97">
        <v>4996</v>
      </c>
      <c r="O64" s="18"/>
      <c r="P64" s="18"/>
      <c r="Q64" s="18"/>
      <c r="R64" s="18"/>
    </row>
    <row r="65" spans="1:19">
      <c r="A65" s="3" t="s">
        <v>12</v>
      </c>
      <c r="B65" s="97">
        <v>0</v>
      </c>
      <c r="C65" s="97">
        <v>0</v>
      </c>
      <c r="D65" s="97">
        <v>0</v>
      </c>
      <c r="E65" s="97">
        <v>0</v>
      </c>
      <c r="F65" s="97">
        <v>0</v>
      </c>
      <c r="G65" s="97">
        <v>2</v>
      </c>
      <c r="H65" s="97">
        <v>97</v>
      </c>
      <c r="I65" s="97">
        <v>146</v>
      </c>
      <c r="J65" s="97">
        <v>0</v>
      </c>
      <c r="K65" s="97">
        <v>245</v>
      </c>
      <c r="S65" s="18"/>
    </row>
    <row r="66" spans="1:19">
      <c r="A66" s="3" t="s">
        <v>33</v>
      </c>
      <c r="B66" s="97">
        <v>0</v>
      </c>
      <c r="C66" s="97">
        <v>0</v>
      </c>
      <c r="D66" s="97">
        <v>0</v>
      </c>
      <c r="E66" s="97">
        <v>0</v>
      </c>
      <c r="F66" s="97">
        <v>3</v>
      </c>
      <c r="G66" s="97">
        <v>0</v>
      </c>
      <c r="H66" s="97">
        <v>2</v>
      </c>
      <c r="I66" s="97">
        <v>0</v>
      </c>
      <c r="J66" s="97">
        <v>0</v>
      </c>
      <c r="K66" s="97">
        <v>5</v>
      </c>
    </row>
    <row r="67" spans="1:19">
      <c r="A67" s="3" t="s">
        <v>18</v>
      </c>
      <c r="B67" s="97">
        <v>0</v>
      </c>
      <c r="C67" s="97">
        <v>1</v>
      </c>
      <c r="D67" s="97">
        <v>15</v>
      </c>
      <c r="E67" s="97">
        <v>298</v>
      </c>
      <c r="F67" s="97">
        <v>92</v>
      </c>
      <c r="G67" s="97">
        <v>0</v>
      </c>
      <c r="H67" s="97">
        <v>54</v>
      </c>
      <c r="I67" s="97">
        <v>332</v>
      </c>
      <c r="J67" s="97">
        <v>11</v>
      </c>
      <c r="K67" s="97">
        <v>803</v>
      </c>
    </row>
    <row r="68" spans="1:19">
      <c r="A68" s="3" t="s">
        <v>48</v>
      </c>
      <c r="B68" s="97">
        <v>0</v>
      </c>
      <c r="C68" s="97">
        <v>0</v>
      </c>
      <c r="D68" s="97">
        <v>0</v>
      </c>
      <c r="E68" s="97">
        <v>0</v>
      </c>
      <c r="F68" s="97">
        <v>0</v>
      </c>
      <c r="G68" s="97">
        <v>0</v>
      </c>
      <c r="H68" s="97">
        <v>0</v>
      </c>
      <c r="I68" s="97">
        <v>1</v>
      </c>
      <c r="J68" s="97">
        <v>0</v>
      </c>
      <c r="K68" s="97">
        <v>1</v>
      </c>
    </row>
    <row r="69" spans="1:19">
      <c r="A69" s="3" t="s">
        <v>13</v>
      </c>
      <c r="B69" s="97">
        <v>0</v>
      </c>
      <c r="C69" s="97">
        <v>0</v>
      </c>
      <c r="D69" s="97">
        <v>0</v>
      </c>
      <c r="E69" s="97">
        <v>0</v>
      </c>
      <c r="F69" s="97">
        <v>0</v>
      </c>
      <c r="G69" s="97">
        <v>0</v>
      </c>
      <c r="H69" s="97">
        <v>0</v>
      </c>
      <c r="I69" s="97">
        <v>7</v>
      </c>
      <c r="J69" s="97">
        <v>0</v>
      </c>
      <c r="K69" s="97">
        <v>7</v>
      </c>
    </row>
    <row r="70" spans="1:19">
      <c r="A70" s="3" t="s">
        <v>14</v>
      </c>
      <c r="B70" s="97">
        <v>0</v>
      </c>
      <c r="C70" s="97">
        <v>2</v>
      </c>
      <c r="D70" s="97">
        <v>32</v>
      </c>
      <c r="E70" s="97">
        <v>116</v>
      </c>
      <c r="F70" s="97">
        <v>101</v>
      </c>
      <c r="G70" s="97">
        <v>59</v>
      </c>
      <c r="H70" s="97">
        <v>192</v>
      </c>
      <c r="I70" s="97">
        <v>56</v>
      </c>
      <c r="J70" s="97">
        <v>3</v>
      </c>
      <c r="K70" s="97">
        <v>561</v>
      </c>
    </row>
    <row r="71" spans="1:19">
      <c r="A71" s="3" t="s">
        <v>42</v>
      </c>
      <c r="B71" s="97">
        <v>350</v>
      </c>
      <c r="C71" s="97">
        <v>50</v>
      </c>
      <c r="D71" s="97">
        <v>0</v>
      </c>
      <c r="E71" s="97">
        <v>0</v>
      </c>
      <c r="F71" s="97">
        <v>0</v>
      </c>
      <c r="G71" s="97">
        <v>5</v>
      </c>
      <c r="H71" s="97">
        <v>0</v>
      </c>
      <c r="I71" s="97">
        <v>0</v>
      </c>
      <c r="J71" s="97">
        <v>0</v>
      </c>
      <c r="K71" s="97">
        <v>405</v>
      </c>
    </row>
    <row r="72" spans="1:19">
      <c r="A72" s="3" t="s">
        <v>54</v>
      </c>
      <c r="B72" s="97">
        <v>0</v>
      </c>
      <c r="C72" s="97">
        <v>0</v>
      </c>
      <c r="D72" s="97">
        <v>0</v>
      </c>
      <c r="E72" s="97">
        <v>0</v>
      </c>
      <c r="F72" s="97">
        <v>0</v>
      </c>
      <c r="G72" s="97">
        <v>0</v>
      </c>
      <c r="H72" s="97">
        <v>0</v>
      </c>
      <c r="I72" s="97">
        <v>0</v>
      </c>
      <c r="J72" s="97">
        <v>0</v>
      </c>
      <c r="K72" s="97">
        <v>0</v>
      </c>
    </row>
    <row r="73" spans="1:19">
      <c r="A73" s="3" t="s">
        <v>55</v>
      </c>
      <c r="B73" s="97">
        <v>0</v>
      </c>
      <c r="C73" s="97">
        <v>0</v>
      </c>
      <c r="D73" s="97">
        <v>0</v>
      </c>
      <c r="E73" s="97">
        <v>0</v>
      </c>
      <c r="F73" s="97">
        <v>0</v>
      </c>
      <c r="G73" s="97">
        <v>0</v>
      </c>
      <c r="H73" s="97">
        <v>0</v>
      </c>
      <c r="I73" s="97">
        <v>0</v>
      </c>
      <c r="J73" s="97">
        <v>0</v>
      </c>
      <c r="K73" s="97">
        <v>0</v>
      </c>
    </row>
    <row r="74" spans="1:19">
      <c r="A74" s="3" t="s">
        <v>15</v>
      </c>
      <c r="B74" s="97">
        <v>0</v>
      </c>
      <c r="C74" s="97">
        <v>0</v>
      </c>
      <c r="D74" s="97">
        <v>0</v>
      </c>
      <c r="E74" s="97">
        <v>0</v>
      </c>
      <c r="F74" s="97">
        <v>0</v>
      </c>
      <c r="G74" s="97">
        <v>0</v>
      </c>
      <c r="H74" s="97">
        <v>0</v>
      </c>
      <c r="I74" s="97">
        <v>0</v>
      </c>
      <c r="J74" s="97">
        <v>0</v>
      </c>
      <c r="K74" s="97">
        <v>0</v>
      </c>
    </row>
    <row r="75" spans="1:19">
      <c r="A75" s="3" t="s">
        <v>56</v>
      </c>
      <c r="B75" s="97">
        <v>0</v>
      </c>
      <c r="C75" s="97">
        <v>0</v>
      </c>
      <c r="D75" s="97">
        <v>0</v>
      </c>
      <c r="E75" s="97">
        <v>0</v>
      </c>
      <c r="F75" s="97">
        <v>0</v>
      </c>
      <c r="G75" s="97">
        <v>0</v>
      </c>
      <c r="H75" s="97">
        <v>0</v>
      </c>
      <c r="I75" s="97">
        <v>0</v>
      </c>
      <c r="J75" s="97">
        <v>0</v>
      </c>
      <c r="K75" s="97">
        <v>0</v>
      </c>
    </row>
    <row r="76" spans="1:19">
      <c r="A76" s="3" t="s">
        <v>49</v>
      </c>
      <c r="B76" s="97">
        <v>0</v>
      </c>
      <c r="C76" s="97">
        <v>0</v>
      </c>
      <c r="D76" s="97">
        <v>0</v>
      </c>
      <c r="E76" s="97">
        <v>12</v>
      </c>
      <c r="F76" s="97">
        <v>3</v>
      </c>
      <c r="G76" s="97">
        <v>5</v>
      </c>
      <c r="H76" s="97">
        <v>31</v>
      </c>
      <c r="I76" s="97">
        <v>31</v>
      </c>
      <c r="J76" s="97">
        <v>0</v>
      </c>
      <c r="K76" s="97">
        <v>82</v>
      </c>
    </row>
    <row r="77" spans="1:19">
      <c r="A77" s="3" t="s">
        <v>16</v>
      </c>
      <c r="B77" s="97">
        <v>0</v>
      </c>
      <c r="C77" s="97">
        <v>0</v>
      </c>
      <c r="D77" s="97">
        <v>0</v>
      </c>
      <c r="E77" s="97">
        <v>3</v>
      </c>
      <c r="F77" s="97">
        <v>1</v>
      </c>
      <c r="G77" s="97">
        <v>0</v>
      </c>
      <c r="H77" s="97">
        <v>0</v>
      </c>
      <c r="I77" s="97">
        <v>1</v>
      </c>
      <c r="J77" s="97">
        <v>0</v>
      </c>
      <c r="K77" s="97">
        <v>5</v>
      </c>
    </row>
    <row r="78" spans="1:19">
      <c r="A78" s="6" t="s">
        <v>17</v>
      </c>
      <c r="B78" s="40">
        <v>0</v>
      </c>
      <c r="C78" s="40">
        <v>0</v>
      </c>
      <c r="D78" s="40">
        <v>0</v>
      </c>
      <c r="E78" s="40">
        <v>0</v>
      </c>
      <c r="F78" s="40">
        <v>300</v>
      </c>
      <c r="G78" s="40">
        <v>1000</v>
      </c>
      <c r="H78" s="40">
        <v>100</v>
      </c>
      <c r="I78" s="40">
        <v>100</v>
      </c>
      <c r="J78" s="40">
        <v>0</v>
      </c>
      <c r="K78" s="40">
        <v>1500</v>
      </c>
    </row>
    <row r="79" spans="1:19">
      <c r="A79" s="11" t="s">
        <v>24</v>
      </c>
      <c r="B79" s="97">
        <f>SUM(B46:B78)</f>
        <v>351</v>
      </c>
      <c r="C79" s="97">
        <f t="shared" ref="C79:J79" si="4">SUM(C46:C78)</f>
        <v>81</v>
      </c>
      <c r="D79" s="97">
        <f t="shared" si="4"/>
        <v>96</v>
      </c>
      <c r="E79" s="97">
        <f t="shared" si="4"/>
        <v>726</v>
      </c>
      <c r="F79" s="97">
        <f t="shared" si="4"/>
        <v>1208</v>
      </c>
      <c r="G79" s="97">
        <f t="shared" si="4"/>
        <v>1348</v>
      </c>
      <c r="H79" s="97">
        <f t="shared" si="4"/>
        <v>4757</v>
      </c>
      <c r="I79" s="97">
        <f t="shared" si="4"/>
        <v>1208</v>
      </c>
      <c r="J79" s="97">
        <f t="shared" si="4"/>
        <v>70</v>
      </c>
      <c r="K79" s="97">
        <v>9845</v>
      </c>
    </row>
    <row r="80" spans="1:19">
      <c r="B80" s="97"/>
      <c r="C80" s="97"/>
      <c r="D80" s="97"/>
      <c r="E80" s="97"/>
      <c r="F80" s="97"/>
      <c r="G80" s="97"/>
      <c r="H80" s="97"/>
      <c r="I80" s="97"/>
      <c r="J80" s="97"/>
      <c r="K80" s="97"/>
    </row>
    <row r="81" spans="1:11">
      <c r="B81" s="97"/>
      <c r="C81" s="97"/>
      <c r="D81" s="97"/>
      <c r="E81" s="97"/>
      <c r="F81" s="97"/>
      <c r="G81" s="97"/>
      <c r="H81" s="97"/>
      <c r="I81" s="97"/>
      <c r="J81" s="97"/>
      <c r="K81" s="97"/>
    </row>
    <row r="83" spans="1:11">
      <c r="A83" s="35" t="s">
        <v>78</v>
      </c>
      <c r="B83" s="137" t="s">
        <v>20</v>
      </c>
      <c r="C83" s="137"/>
      <c r="D83" s="137"/>
      <c r="E83" s="137"/>
      <c r="F83" s="137" t="s">
        <v>21</v>
      </c>
      <c r="G83" s="137"/>
      <c r="H83" s="137"/>
      <c r="I83" s="137"/>
      <c r="J83" s="137"/>
      <c r="K83" s="137"/>
    </row>
    <row r="84" spans="1:11">
      <c r="A84" s="34" t="s">
        <v>19</v>
      </c>
      <c r="B84" s="138">
        <v>14</v>
      </c>
      <c r="C84" s="138">
        <v>19</v>
      </c>
      <c r="D84" s="138">
        <v>24</v>
      </c>
      <c r="E84" s="138">
        <v>29</v>
      </c>
      <c r="F84" s="138">
        <v>4</v>
      </c>
      <c r="G84" s="138">
        <v>9</v>
      </c>
      <c r="H84" s="138">
        <v>14</v>
      </c>
      <c r="I84" s="138">
        <v>19</v>
      </c>
      <c r="J84" s="138">
        <v>24</v>
      </c>
      <c r="K84" s="170" t="s">
        <v>24</v>
      </c>
    </row>
    <row r="85" spans="1:11">
      <c r="A85" s="3" t="s">
        <v>1</v>
      </c>
      <c r="B85" s="97">
        <v>0</v>
      </c>
      <c r="C85" s="97">
        <v>0</v>
      </c>
      <c r="D85" s="97">
        <v>0</v>
      </c>
      <c r="E85" s="97">
        <v>1</v>
      </c>
      <c r="F85" s="97">
        <v>18</v>
      </c>
      <c r="G85" s="97">
        <v>21</v>
      </c>
      <c r="H85" s="97">
        <v>64</v>
      </c>
      <c r="I85" s="97">
        <v>43</v>
      </c>
      <c r="J85" s="97">
        <v>50</v>
      </c>
      <c r="K85" s="97">
        <v>197</v>
      </c>
    </row>
    <row r="86" spans="1:11">
      <c r="A86" s="3" t="s">
        <v>51</v>
      </c>
      <c r="B86" s="97">
        <v>0</v>
      </c>
      <c r="C86" s="97">
        <v>0</v>
      </c>
      <c r="D86" s="97">
        <v>0</v>
      </c>
      <c r="E86" s="97">
        <v>0</v>
      </c>
      <c r="F86" s="97">
        <v>0</v>
      </c>
      <c r="G86" s="97">
        <v>0</v>
      </c>
      <c r="H86" s="97">
        <v>0</v>
      </c>
      <c r="I86" s="97">
        <v>0</v>
      </c>
      <c r="J86" s="97">
        <v>0</v>
      </c>
      <c r="K86" s="97">
        <v>0</v>
      </c>
    </row>
    <row r="87" spans="1:11">
      <c r="A87" s="3" t="s">
        <v>47</v>
      </c>
      <c r="B87" s="97">
        <v>0</v>
      </c>
      <c r="C87" s="97">
        <v>0</v>
      </c>
      <c r="D87" s="97">
        <v>0</v>
      </c>
      <c r="E87" s="97">
        <v>0</v>
      </c>
      <c r="F87" s="97">
        <v>0</v>
      </c>
      <c r="G87" s="97">
        <v>0</v>
      </c>
      <c r="H87" s="97">
        <v>1</v>
      </c>
      <c r="I87" s="97">
        <v>0</v>
      </c>
      <c r="J87" s="97">
        <v>0</v>
      </c>
      <c r="K87" s="97">
        <v>1</v>
      </c>
    </row>
    <row r="88" spans="1:11">
      <c r="A88" s="3" t="s">
        <v>43</v>
      </c>
      <c r="B88" s="97">
        <v>0</v>
      </c>
      <c r="C88" s="97">
        <v>0</v>
      </c>
      <c r="D88" s="97">
        <v>0</v>
      </c>
      <c r="E88" s="97">
        <v>0</v>
      </c>
      <c r="F88" s="97">
        <v>2</v>
      </c>
      <c r="G88" s="97">
        <v>3</v>
      </c>
      <c r="H88" s="97">
        <v>0</v>
      </c>
      <c r="I88" s="97">
        <v>0</v>
      </c>
      <c r="J88" s="97">
        <v>0</v>
      </c>
      <c r="K88" s="97">
        <v>5</v>
      </c>
    </row>
    <row r="89" spans="1:11">
      <c r="A89" s="3" t="s">
        <v>2</v>
      </c>
      <c r="B89" s="97">
        <v>0</v>
      </c>
      <c r="C89" s="97">
        <v>38</v>
      </c>
      <c r="D89" s="97">
        <v>11</v>
      </c>
      <c r="E89" s="97">
        <v>35</v>
      </c>
      <c r="F89" s="97">
        <v>127</v>
      </c>
      <c r="G89" s="97">
        <v>60</v>
      </c>
      <c r="H89" s="97">
        <v>9</v>
      </c>
      <c r="I89" s="97">
        <v>0</v>
      </c>
      <c r="J89" s="97">
        <v>2</v>
      </c>
      <c r="K89" s="97">
        <v>282</v>
      </c>
    </row>
    <row r="90" spans="1:11">
      <c r="A90" s="3" t="s">
        <v>45</v>
      </c>
      <c r="B90" s="97">
        <v>2</v>
      </c>
      <c r="C90" s="97">
        <v>2</v>
      </c>
      <c r="D90" s="97">
        <v>0</v>
      </c>
      <c r="E90" s="97">
        <v>0</v>
      </c>
      <c r="F90" s="97">
        <v>0</v>
      </c>
      <c r="G90" s="97">
        <v>2</v>
      </c>
      <c r="H90" s="97">
        <v>3</v>
      </c>
      <c r="I90" s="97">
        <v>2</v>
      </c>
      <c r="J90" s="97">
        <v>2</v>
      </c>
      <c r="K90" s="97">
        <v>13</v>
      </c>
    </row>
    <row r="91" spans="1:11">
      <c r="A91" s="3" t="s">
        <v>3</v>
      </c>
      <c r="B91" s="97">
        <v>6</v>
      </c>
      <c r="C91" s="97">
        <v>0</v>
      </c>
      <c r="D91" s="97">
        <v>12</v>
      </c>
      <c r="E91" s="97">
        <v>10</v>
      </c>
      <c r="F91" s="97">
        <v>11</v>
      </c>
      <c r="G91" s="97">
        <v>12</v>
      </c>
      <c r="H91" s="97">
        <v>3</v>
      </c>
      <c r="I91" s="97">
        <v>2</v>
      </c>
      <c r="J91" s="97">
        <v>3</v>
      </c>
      <c r="K91" s="97">
        <v>59</v>
      </c>
    </row>
    <row r="92" spans="1:11">
      <c r="A92" s="3" t="s">
        <v>4</v>
      </c>
      <c r="B92" s="97">
        <v>0</v>
      </c>
      <c r="C92" s="97">
        <v>0</v>
      </c>
      <c r="D92" s="97">
        <v>0</v>
      </c>
      <c r="E92" s="97">
        <v>1</v>
      </c>
      <c r="F92" s="97">
        <v>1</v>
      </c>
      <c r="G92" s="97">
        <v>1</v>
      </c>
      <c r="H92" s="97">
        <v>0</v>
      </c>
      <c r="I92" s="97">
        <v>0</v>
      </c>
      <c r="J92" s="97">
        <v>0</v>
      </c>
      <c r="K92" s="97">
        <v>3</v>
      </c>
    </row>
    <row r="93" spans="1:11">
      <c r="A93" s="3" t="s">
        <v>50</v>
      </c>
      <c r="B93" s="97">
        <v>0</v>
      </c>
      <c r="C93" s="97">
        <v>0</v>
      </c>
      <c r="D93" s="97">
        <v>0</v>
      </c>
      <c r="E93" s="97">
        <v>0</v>
      </c>
      <c r="F93" s="97">
        <v>0</v>
      </c>
      <c r="G93" s="97">
        <v>0</v>
      </c>
      <c r="H93" s="97">
        <v>0</v>
      </c>
      <c r="I93" s="97">
        <v>0</v>
      </c>
      <c r="J93" s="97">
        <v>0</v>
      </c>
      <c r="K93" s="97">
        <v>0</v>
      </c>
    </row>
    <row r="94" spans="1:11">
      <c r="A94" s="3" t="s">
        <v>6</v>
      </c>
      <c r="B94" s="97">
        <v>0</v>
      </c>
      <c r="C94" s="97">
        <v>0</v>
      </c>
      <c r="D94" s="97">
        <v>0</v>
      </c>
      <c r="E94" s="97">
        <v>0</v>
      </c>
      <c r="F94" s="97">
        <v>0</v>
      </c>
      <c r="G94" s="97">
        <v>0</v>
      </c>
      <c r="H94" s="97">
        <v>0</v>
      </c>
      <c r="I94" s="97">
        <v>0</v>
      </c>
      <c r="J94" s="97">
        <v>0</v>
      </c>
      <c r="K94" s="97">
        <v>0</v>
      </c>
    </row>
    <row r="95" spans="1:11">
      <c r="A95" s="3" t="s">
        <v>7</v>
      </c>
      <c r="B95" s="97">
        <v>0</v>
      </c>
      <c r="C95" s="97">
        <v>0</v>
      </c>
      <c r="D95" s="97">
        <v>0</v>
      </c>
      <c r="E95" s="97">
        <v>0</v>
      </c>
      <c r="F95" s="97">
        <v>0</v>
      </c>
      <c r="G95" s="97">
        <v>2</v>
      </c>
      <c r="H95" s="97">
        <v>10</v>
      </c>
      <c r="I95" s="97">
        <v>4</v>
      </c>
      <c r="J95" s="97">
        <v>11</v>
      </c>
      <c r="K95" s="97">
        <v>27</v>
      </c>
    </row>
    <row r="96" spans="1:11">
      <c r="A96" s="3" t="s">
        <v>52</v>
      </c>
      <c r="B96" s="97">
        <v>0</v>
      </c>
      <c r="C96" s="97">
        <v>0</v>
      </c>
      <c r="D96" s="97">
        <v>0</v>
      </c>
      <c r="E96" s="97">
        <v>0</v>
      </c>
      <c r="F96" s="97">
        <v>0</v>
      </c>
      <c r="G96" s="97">
        <v>0</v>
      </c>
      <c r="H96" s="97">
        <v>0</v>
      </c>
      <c r="I96" s="97">
        <v>0</v>
      </c>
      <c r="J96" s="97">
        <v>0</v>
      </c>
      <c r="K96" s="97">
        <v>0</v>
      </c>
    </row>
    <row r="97" spans="1:11">
      <c r="A97" s="3" t="s">
        <v>53</v>
      </c>
      <c r="B97" s="97">
        <v>0</v>
      </c>
      <c r="C97" s="97">
        <v>0</v>
      </c>
      <c r="D97" s="97">
        <v>0</v>
      </c>
      <c r="E97" s="97">
        <v>0</v>
      </c>
      <c r="F97" s="97">
        <v>0</v>
      </c>
      <c r="G97" s="97">
        <v>0</v>
      </c>
      <c r="H97" s="97">
        <v>1</v>
      </c>
      <c r="I97" s="97">
        <v>1</v>
      </c>
      <c r="J97" s="97">
        <v>0</v>
      </c>
      <c r="K97" s="97">
        <v>2</v>
      </c>
    </row>
    <row r="98" spans="1:11">
      <c r="A98" s="3" t="s">
        <v>44</v>
      </c>
      <c r="B98" s="97">
        <v>0</v>
      </c>
      <c r="C98" s="97">
        <v>0</v>
      </c>
      <c r="D98" s="97">
        <v>0</v>
      </c>
      <c r="E98" s="97">
        <v>0</v>
      </c>
      <c r="F98" s="97">
        <v>0</v>
      </c>
      <c r="G98" s="97">
        <v>1</v>
      </c>
      <c r="H98" s="97">
        <v>0</v>
      </c>
      <c r="I98" s="97">
        <v>0</v>
      </c>
      <c r="J98" s="97">
        <v>0</v>
      </c>
      <c r="K98" s="97">
        <v>1</v>
      </c>
    </row>
    <row r="99" spans="1:11">
      <c r="A99" s="3" t="s">
        <v>8</v>
      </c>
      <c r="B99" s="97">
        <v>0</v>
      </c>
      <c r="C99" s="97">
        <v>0</v>
      </c>
      <c r="D99" s="97">
        <v>0</v>
      </c>
      <c r="E99" s="97">
        <v>0</v>
      </c>
      <c r="F99" s="97">
        <v>0</v>
      </c>
      <c r="G99" s="97">
        <v>4</v>
      </c>
      <c r="H99" s="97">
        <v>12</v>
      </c>
      <c r="I99" s="97">
        <v>8</v>
      </c>
      <c r="J99" s="97">
        <v>6</v>
      </c>
      <c r="K99" s="97">
        <v>30</v>
      </c>
    </row>
    <row r="100" spans="1:11">
      <c r="A100" s="3" t="s">
        <v>9</v>
      </c>
      <c r="B100" s="97">
        <v>0</v>
      </c>
      <c r="C100" s="97">
        <v>0</v>
      </c>
      <c r="D100" s="97">
        <v>0</v>
      </c>
      <c r="E100" s="97">
        <v>0</v>
      </c>
      <c r="F100" s="97">
        <v>133</v>
      </c>
      <c r="G100" s="97">
        <v>290</v>
      </c>
      <c r="H100" s="97">
        <v>84</v>
      </c>
      <c r="I100" s="97">
        <v>56</v>
      </c>
      <c r="J100" s="97">
        <v>11</v>
      </c>
      <c r="K100" s="97">
        <v>574</v>
      </c>
    </row>
    <row r="101" spans="1:11">
      <c r="A101" s="3" t="s">
        <v>46</v>
      </c>
      <c r="B101" s="97">
        <v>0</v>
      </c>
      <c r="C101" s="97">
        <v>0</v>
      </c>
      <c r="D101" s="97">
        <v>0</v>
      </c>
      <c r="E101" s="97">
        <v>0</v>
      </c>
      <c r="F101" s="97">
        <v>0</v>
      </c>
      <c r="G101" s="97">
        <v>0</v>
      </c>
      <c r="H101" s="97">
        <v>1</v>
      </c>
      <c r="I101" s="97">
        <v>0</v>
      </c>
      <c r="J101" s="97">
        <v>0</v>
      </c>
      <c r="K101" s="97">
        <v>1</v>
      </c>
    </row>
    <row r="102" spans="1:11">
      <c r="A102" s="3" t="s">
        <v>10</v>
      </c>
      <c r="B102" s="97">
        <v>0</v>
      </c>
      <c r="C102" s="97">
        <v>0</v>
      </c>
      <c r="D102" s="97">
        <v>0</v>
      </c>
      <c r="E102" s="97">
        <v>0</v>
      </c>
      <c r="F102" s="97">
        <v>1</v>
      </c>
      <c r="G102" s="97">
        <v>7</v>
      </c>
      <c r="H102" s="97">
        <v>113</v>
      </c>
      <c r="I102" s="97">
        <v>0</v>
      </c>
      <c r="J102" s="97">
        <v>0</v>
      </c>
      <c r="K102" s="97">
        <v>121</v>
      </c>
    </row>
    <row r="103" spans="1:11">
      <c r="A103" s="3" t="s">
        <v>11</v>
      </c>
      <c r="B103" s="97">
        <v>0</v>
      </c>
      <c r="C103" s="97">
        <v>0</v>
      </c>
      <c r="D103" s="97">
        <v>0</v>
      </c>
      <c r="E103" s="97">
        <v>0</v>
      </c>
      <c r="F103" s="97">
        <v>84</v>
      </c>
      <c r="G103" s="97">
        <v>2125</v>
      </c>
      <c r="H103" s="97">
        <v>1850</v>
      </c>
      <c r="I103" s="97">
        <v>39</v>
      </c>
      <c r="J103" s="97">
        <v>2</v>
      </c>
      <c r="K103" s="97">
        <v>4100</v>
      </c>
    </row>
    <row r="104" spans="1:11">
      <c r="A104" s="3" t="s">
        <v>12</v>
      </c>
      <c r="B104" s="97">
        <v>0</v>
      </c>
      <c r="C104" s="97">
        <v>0</v>
      </c>
      <c r="D104" s="97">
        <v>0</v>
      </c>
      <c r="E104" s="97">
        <v>13</v>
      </c>
      <c r="F104" s="97">
        <v>47</v>
      </c>
      <c r="G104" s="97">
        <v>105</v>
      </c>
      <c r="H104" s="97">
        <v>38</v>
      </c>
      <c r="I104" s="97">
        <v>15</v>
      </c>
      <c r="J104" s="97">
        <v>1</v>
      </c>
      <c r="K104" s="97">
        <v>219</v>
      </c>
    </row>
    <row r="105" spans="1:11">
      <c r="A105" s="3" t="s">
        <v>33</v>
      </c>
      <c r="B105" s="97">
        <v>0</v>
      </c>
      <c r="C105" s="97">
        <v>0</v>
      </c>
      <c r="D105" s="97">
        <v>0</v>
      </c>
      <c r="E105" s="97">
        <v>0</v>
      </c>
      <c r="F105" s="97">
        <v>0</v>
      </c>
      <c r="G105" s="97">
        <v>2</v>
      </c>
      <c r="H105" s="97">
        <v>1</v>
      </c>
      <c r="I105" s="97">
        <v>0</v>
      </c>
      <c r="J105" s="97">
        <v>0</v>
      </c>
      <c r="K105" s="97">
        <v>3</v>
      </c>
    </row>
    <row r="106" spans="1:11">
      <c r="A106" s="3" t="s">
        <v>18</v>
      </c>
      <c r="B106" s="97">
        <v>0</v>
      </c>
      <c r="C106" s="97">
        <v>0</v>
      </c>
      <c r="D106" s="97">
        <v>0</v>
      </c>
      <c r="E106" s="97">
        <v>0</v>
      </c>
      <c r="F106" s="97">
        <v>79</v>
      </c>
      <c r="G106" s="97">
        <v>315</v>
      </c>
      <c r="H106" s="97">
        <v>2934</v>
      </c>
      <c r="I106" s="97">
        <v>5</v>
      </c>
      <c r="J106" s="97">
        <v>3</v>
      </c>
      <c r="K106" s="97">
        <v>3336</v>
      </c>
    </row>
    <row r="107" spans="1:11">
      <c r="A107" s="3" t="s">
        <v>48</v>
      </c>
      <c r="B107" s="97">
        <v>0</v>
      </c>
      <c r="C107" s="97">
        <v>0</v>
      </c>
      <c r="D107" s="97">
        <v>0</v>
      </c>
      <c r="E107" s="97">
        <v>0</v>
      </c>
      <c r="F107" s="97">
        <v>0</v>
      </c>
      <c r="G107" s="97">
        <v>0</v>
      </c>
      <c r="H107" s="97">
        <v>0</v>
      </c>
      <c r="I107" s="97">
        <v>8</v>
      </c>
      <c r="J107" s="97">
        <v>0</v>
      </c>
      <c r="K107" s="97">
        <v>8</v>
      </c>
    </row>
    <row r="108" spans="1:11">
      <c r="A108" s="3" t="s">
        <v>13</v>
      </c>
      <c r="B108" s="97">
        <v>0</v>
      </c>
      <c r="C108" s="97">
        <v>0</v>
      </c>
      <c r="D108" s="97">
        <v>0</v>
      </c>
      <c r="E108" s="97">
        <v>0</v>
      </c>
      <c r="F108" s="97">
        <v>0</v>
      </c>
      <c r="G108" s="97">
        <v>0</v>
      </c>
      <c r="H108" s="97">
        <v>0</v>
      </c>
      <c r="I108" s="97">
        <v>0</v>
      </c>
      <c r="J108" s="97">
        <v>0</v>
      </c>
      <c r="K108" s="97">
        <v>0</v>
      </c>
    </row>
    <row r="109" spans="1:11">
      <c r="A109" s="3" t="s">
        <v>14</v>
      </c>
      <c r="B109" s="97">
        <v>250</v>
      </c>
      <c r="C109" s="97">
        <v>29</v>
      </c>
      <c r="D109" s="97">
        <v>0</v>
      </c>
      <c r="E109" s="97">
        <v>0</v>
      </c>
      <c r="F109" s="97">
        <v>350</v>
      </c>
      <c r="G109" s="97">
        <v>157</v>
      </c>
      <c r="H109" s="97">
        <v>484</v>
      </c>
      <c r="I109" s="97">
        <v>11</v>
      </c>
      <c r="J109" s="97">
        <v>2</v>
      </c>
      <c r="K109" s="97">
        <v>1283</v>
      </c>
    </row>
    <row r="110" spans="1:11">
      <c r="A110" s="3" t="s">
        <v>42</v>
      </c>
      <c r="B110" s="97">
        <v>251</v>
      </c>
      <c r="C110" s="97">
        <v>230</v>
      </c>
      <c r="D110" s="97">
        <v>0</v>
      </c>
      <c r="E110" s="97">
        <v>0</v>
      </c>
      <c r="F110" s="97">
        <v>1</v>
      </c>
      <c r="G110" s="97">
        <v>0</v>
      </c>
      <c r="H110" s="97">
        <v>0</v>
      </c>
      <c r="I110" s="97">
        <v>0</v>
      </c>
      <c r="J110" s="97">
        <v>0</v>
      </c>
      <c r="K110" s="97">
        <v>482</v>
      </c>
    </row>
    <row r="111" spans="1:11">
      <c r="A111" s="3" t="s">
        <v>54</v>
      </c>
      <c r="B111" s="97">
        <v>0</v>
      </c>
      <c r="C111" s="97">
        <v>0</v>
      </c>
      <c r="D111" s="97">
        <v>0</v>
      </c>
      <c r="E111" s="97">
        <v>0</v>
      </c>
      <c r="F111" s="97">
        <v>0</v>
      </c>
      <c r="G111" s="97">
        <v>0</v>
      </c>
      <c r="H111" s="97">
        <v>0</v>
      </c>
      <c r="I111" s="97">
        <v>0</v>
      </c>
      <c r="J111" s="97">
        <v>0</v>
      </c>
      <c r="K111" s="97">
        <v>0</v>
      </c>
    </row>
    <row r="112" spans="1:11">
      <c r="A112" s="3" t="s">
        <v>55</v>
      </c>
      <c r="B112" s="97">
        <v>0</v>
      </c>
      <c r="C112" s="97">
        <v>0</v>
      </c>
      <c r="D112" s="97">
        <v>0</v>
      </c>
      <c r="E112" s="97">
        <v>0</v>
      </c>
      <c r="F112" s="97">
        <v>0</v>
      </c>
      <c r="G112" s="97">
        <v>0</v>
      </c>
      <c r="H112" s="97">
        <v>2</v>
      </c>
      <c r="I112" s="97">
        <v>0</v>
      </c>
      <c r="J112" s="97">
        <v>0</v>
      </c>
      <c r="K112" s="97">
        <v>2</v>
      </c>
    </row>
    <row r="113" spans="1:11">
      <c r="A113" s="3" t="s">
        <v>15</v>
      </c>
      <c r="B113" s="97">
        <v>0</v>
      </c>
      <c r="C113" s="97">
        <v>0</v>
      </c>
      <c r="D113" s="97">
        <v>0</v>
      </c>
      <c r="E113" s="97">
        <v>0</v>
      </c>
      <c r="F113" s="97">
        <v>22</v>
      </c>
      <c r="G113" s="97">
        <v>1</v>
      </c>
      <c r="H113" s="97">
        <v>0</v>
      </c>
      <c r="I113" s="97">
        <v>10</v>
      </c>
      <c r="J113" s="97">
        <v>0</v>
      </c>
      <c r="K113" s="97">
        <v>33</v>
      </c>
    </row>
    <row r="114" spans="1:11">
      <c r="A114" s="3" t="s">
        <v>56</v>
      </c>
      <c r="B114" s="97">
        <v>0</v>
      </c>
      <c r="C114" s="97">
        <v>0</v>
      </c>
      <c r="D114" s="97">
        <v>0</v>
      </c>
      <c r="E114" s="97">
        <v>0</v>
      </c>
      <c r="F114" s="97">
        <v>0</v>
      </c>
      <c r="G114" s="97">
        <v>12</v>
      </c>
      <c r="H114" s="97">
        <v>2</v>
      </c>
      <c r="I114" s="97">
        <v>0</v>
      </c>
      <c r="J114" s="97">
        <v>1</v>
      </c>
      <c r="K114" s="97">
        <v>15</v>
      </c>
    </row>
    <row r="115" spans="1:11">
      <c r="A115" s="3" t="s">
        <v>49</v>
      </c>
      <c r="B115" s="97">
        <v>0</v>
      </c>
      <c r="C115" s="97">
        <v>0</v>
      </c>
      <c r="D115" s="97">
        <v>0</v>
      </c>
      <c r="E115" s="97">
        <v>0</v>
      </c>
      <c r="F115" s="97">
        <v>30</v>
      </c>
      <c r="G115" s="97">
        <v>2</v>
      </c>
      <c r="H115" s="97">
        <v>10</v>
      </c>
      <c r="I115" s="97">
        <v>0</v>
      </c>
      <c r="J115" s="97">
        <v>15</v>
      </c>
      <c r="K115" s="97">
        <v>57</v>
      </c>
    </row>
    <row r="116" spans="1:11">
      <c r="A116" s="3" t="s">
        <v>16</v>
      </c>
      <c r="B116" s="97">
        <v>0</v>
      </c>
      <c r="C116" s="97">
        <v>0</v>
      </c>
      <c r="D116" s="97">
        <v>0</v>
      </c>
      <c r="E116" s="97">
        <v>0</v>
      </c>
      <c r="F116" s="97">
        <v>0</v>
      </c>
      <c r="G116" s="97">
        <v>1</v>
      </c>
      <c r="H116" s="97">
        <v>0</v>
      </c>
      <c r="I116" s="97">
        <v>0</v>
      </c>
      <c r="J116" s="97">
        <v>0</v>
      </c>
      <c r="K116" s="97">
        <v>1</v>
      </c>
    </row>
    <row r="117" spans="1:11">
      <c r="A117" s="6" t="s">
        <v>17</v>
      </c>
      <c r="B117" s="40">
        <v>0</v>
      </c>
      <c r="C117" s="40">
        <v>0</v>
      </c>
      <c r="D117" s="40">
        <v>0</v>
      </c>
      <c r="E117" s="40">
        <v>0</v>
      </c>
      <c r="F117" s="40">
        <v>0</v>
      </c>
      <c r="G117" s="40">
        <v>0</v>
      </c>
      <c r="H117" s="40">
        <v>3000</v>
      </c>
      <c r="I117" s="40">
        <v>2001</v>
      </c>
      <c r="J117" s="40">
        <v>151</v>
      </c>
      <c r="K117" s="40">
        <v>5152</v>
      </c>
    </row>
    <row r="118" spans="1:11">
      <c r="A118" s="11" t="s">
        <v>24</v>
      </c>
      <c r="B118" s="97">
        <v>509</v>
      </c>
      <c r="C118" s="97">
        <v>299</v>
      </c>
      <c r="D118" s="97">
        <v>23</v>
      </c>
      <c r="E118" s="97">
        <v>60</v>
      </c>
      <c r="F118" s="97">
        <v>906</v>
      </c>
      <c r="G118" s="97">
        <v>3123</v>
      </c>
      <c r="H118" s="97">
        <v>8622</v>
      </c>
      <c r="I118" s="97">
        <v>2205</v>
      </c>
      <c r="J118" s="97">
        <v>260</v>
      </c>
      <c r="K118" s="97">
        <v>16007</v>
      </c>
    </row>
    <row r="119" spans="1:11">
      <c r="B119" s="97"/>
      <c r="C119" s="97"/>
      <c r="D119" s="97"/>
      <c r="E119" s="97"/>
      <c r="F119" s="97"/>
      <c r="G119" s="97"/>
      <c r="H119" s="97"/>
      <c r="I119" s="97"/>
      <c r="J119" s="97"/>
      <c r="K119" s="97"/>
    </row>
    <row r="120" spans="1:11">
      <c r="B120" s="97"/>
      <c r="C120" s="97"/>
      <c r="D120" s="97"/>
      <c r="E120" s="97"/>
      <c r="F120" s="97"/>
      <c r="G120" s="97"/>
      <c r="H120" s="97"/>
      <c r="I120" s="97"/>
      <c r="J120" s="97"/>
      <c r="K120" s="97"/>
    </row>
    <row r="121" spans="1:11">
      <c r="B121" s="97"/>
      <c r="C121" s="97"/>
      <c r="D121" s="97" t="s">
        <v>30</v>
      </c>
      <c r="E121" s="97"/>
      <c r="F121" s="97"/>
      <c r="G121" s="97"/>
      <c r="H121" s="97"/>
      <c r="I121" s="97"/>
      <c r="J121" s="97"/>
      <c r="K121" s="97"/>
    </row>
    <row r="122" spans="1:11">
      <c r="B122" s="97"/>
      <c r="C122" s="97"/>
      <c r="D122" s="97"/>
      <c r="E122" s="97"/>
      <c r="F122" s="97"/>
      <c r="G122" s="97"/>
      <c r="H122" s="97"/>
      <c r="I122" s="97"/>
      <c r="J122" s="97"/>
      <c r="K122" s="97"/>
    </row>
    <row r="123" spans="1:11">
      <c r="B123" s="97"/>
      <c r="C123" s="97"/>
      <c r="D123" s="97"/>
      <c r="E123" s="97"/>
      <c r="F123" s="97"/>
      <c r="G123" s="97"/>
      <c r="H123" s="97"/>
      <c r="I123" s="97"/>
      <c r="J123" s="97"/>
      <c r="K123" s="97"/>
    </row>
    <row r="124" spans="1:11">
      <c r="A124" s="114" t="s">
        <v>147</v>
      </c>
      <c r="B124" s="171" t="s">
        <v>20</v>
      </c>
      <c r="C124" s="171"/>
      <c r="D124" s="171"/>
      <c r="E124" s="171"/>
      <c r="F124" s="171" t="s">
        <v>21</v>
      </c>
      <c r="G124" s="171"/>
      <c r="H124" s="171"/>
      <c r="I124" s="171"/>
      <c r="J124" s="171"/>
      <c r="K124" s="171"/>
    </row>
    <row r="125" spans="1:11">
      <c r="A125" s="140" t="s">
        <v>19</v>
      </c>
      <c r="B125" s="138">
        <v>14</v>
      </c>
      <c r="C125" s="138">
        <v>19</v>
      </c>
      <c r="D125" s="138">
        <v>24</v>
      </c>
      <c r="E125" s="138">
        <v>29</v>
      </c>
      <c r="F125" s="138">
        <v>4</v>
      </c>
      <c r="G125" s="138">
        <v>9</v>
      </c>
      <c r="H125" s="138">
        <v>14</v>
      </c>
      <c r="I125" s="138">
        <v>19</v>
      </c>
      <c r="J125" s="138">
        <v>24</v>
      </c>
      <c r="K125" s="170" t="s">
        <v>24</v>
      </c>
    </row>
    <row r="126" spans="1:11">
      <c r="A126" s="111" t="s">
        <v>1</v>
      </c>
      <c r="B126" s="97">
        <v>0</v>
      </c>
      <c r="C126" s="97">
        <v>0</v>
      </c>
      <c r="D126" s="97">
        <v>0</v>
      </c>
      <c r="E126" s="97">
        <v>4</v>
      </c>
      <c r="F126" s="97">
        <v>7</v>
      </c>
      <c r="G126" s="97">
        <v>30</v>
      </c>
      <c r="H126" s="97">
        <v>51</v>
      </c>
      <c r="I126" s="97">
        <v>29</v>
      </c>
      <c r="J126" s="97">
        <v>21</v>
      </c>
      <c r="K126" s="97">
        <v>142</v>
      </c>
    </row>
    <row r="127" spans="1:11">
      <c r="A127" s="108" t="s">
        <v>51</v>
      </c>
      <c r="B127" s="97">
        <v>0</v>
      </c>
      <c r="C127" s="97">
        <v>0</v>
      </c>
      <c r="D127" s="97">
        <v>0</v>
      </c>
      <c r="E127" s="97">
        <v>0</v>
      </c>
      <c r="F127" s="97">
        <v>0</v>
      </c>
      <c r="G127" s="97">
        <v>0</v>
      </c>
      <c r="H127" s="97">
        <v>0</v>
      </c>
      <c r="I127" s="97">
        <v>0</v>
      </c>
      <c r="J127" s="97">
        <v>0</v>
      </c>
      <c r="K127" s="97">
        <v>0</v>
      </c>
    </row>
    <row r="128" spans="1:11">
      <c r="A128" s="108" t="s">
        <v>47</v>
      </c>
      <c r="B128" s="97">
        <v>0</v>
      </c>
      <c r="C128" s="97">
        <v>0</v>
      </c>
      <c r="D128" s="97">
        <v>0</v>
      </c>
      <c r="E128" s="97">
        <v>0</v>
      </c>
      <c r="F128" s="97">
        <v>0</v>
      </c>
      <c r="G128" s="97">
        <v>0</v>
      </c>
      <c r="H128" s="97">
        <v>0</v>
      </c>
      <c r="I128" s="97">
        <v>1</v>
      </c>
      <c r="J128" s="97">
        <v>0</v>
      </c>
      <c r="K128" s="97">
        <v>1</v>
      </c>
    </row>
    <row r="129" spans="1:14">
      <c r="A129" s="108" t="s">
        <v>43</v>
      </c>
      <c r="B129" s="97">
        <v>0</v>
      </c>
      <c r="C129" s="97">
        <v>2</v>
      </c>
      <c r="D129" s="97">
        <v>3</v>
      </c>
      <c r="E129" s="97">
        <v>9</v>
      </c>
      <c r="F129" s="97">
        <v>75</v>
      </c>
      <c r="G129" s="97">
        <v>1</v>
      </c>
      <c r="H129" s="97">
        <v>4</v>
      </c>
      <c r="I129" s="97">
        <v>0</v>
      </c>
      <c r="J129" s="97">
        <v>1</v>
      </c>
      <c r="K129" s="97">
        <v>95</v>
      </c>
    </row>
    <row r="130" spans="1:14">
      <c r="A130" s="108" t="s">
        <v>2</v>
      </c>
      <c r="B130" s="97">
        <v>0</v>
      </c>
      <c r="C130" s="97">
        <v>0</v>
      </c>
      <c r="D130" s="97">
        <v>66</v>
      </c>
      <c r="E130" s="97">
        <v>27</v>
      </c>
      <c r="F130" s="97">
        <v>240</v>
      </c>
      <c r="G130" s="97">
        <v>11</v>
      </c>
      <c r="H130" s="97">
        <v>6</v>
      </c>
      <c r="I130" s="97">
        <v>3</v>
      </c>
      <c r="J130" s="97">
        <v>1</v>
      </c>
      <c r="K130" s="97">
        <v>354</v>
      </c>
    </row>
    <row r="131" spans="1:14">
      <c r="A131" s="108" t="s">
        <v>45</v>
      </c>
      <c r="B131" s="97">
        <v>0</v>
      </c>
      <c r="C131" s="97">
        <v>0</v>
      </c>
      <c r="D131" s="97">
        <v>0</v>
      </c>
      <c r="E131" s="97">
        <v>0</v>
      </c>
      <c r="F131" s="97">
        <v>4</v>
      </c>
      <c r="G131" s="97">
        <v>2</v>
      </c>
      <c r="H131" s="97">
        <v>1</v>
      </c>
      <c r="I131" s="97">
        <v>1</v>
      </c>
      <c r="J131" s="97">
        <v>0</v>
      </c>
      <c r="K131" s="97">
        <v>8</v>
      </c>
    </row>
    <row r="132" spans="1:14">
      <c r="A132" s="108" t="s">
        <v>3</v>
      </c>
      <c r="B132" s="97">
        <v>0</v>
      </c>
      <c r="C132" s="97">
        <v>3</v>
      </c>
      <c r="D132" s="97">
        <v>27</v>
      </c>
      <c r="E132" s="97">
        <v>17</v>
      </c>
      <c r="F132" s="97">
        <v>5</v>
      </c>
      <c r="G132" s="97">
        <v>6</v>
      </c>
      <c r="H132" s="97">
        <v>2</v>
      </c>
      <c r="I132" s="97">
        <v>3</v>
      </c>
      <c r="J132" s="97">
        <v>5</v>
      </c>
      <c r="K132" s="97">
        <v>68</v>
      </c>
    </row>
    <row r="133" spans="1:14">
      <c r="A133" s="108" t="s">
        <v>4</v>
      </c>
      <c r="B133" s="97">
        <v>0</v>
      </c>
      <c r="C133" s="97">
        <v>12</v>
      </c>
      <c r="D133" s="97">
        <v>1</v>
      </c>
      <c r="E133" s="97">
        <v>2</v>
      </c>
      <c r="F133" s="97">
        <v>0</v>
      </c>
      <c r="G133" s="97">
        <v>0</v>
      </c>
      <c r="H133" s="97">
        <v>0</v>
      </c>
      <c r="I133" s="97">
        <v>0</v>
      </c>
      <c r="J133" s="97">
        <v>0</v>
      </c>
      <c r="K133" s="97">
        <v>15</v>
      </c>
      <c r="M133" s="97"/>
      <c r="N133" s="2"/>
    </row>
    <row r="134" spans="1:14">
      <c r="A134" s="108" t="s">
        <v>50</v>
      </c>
      <c r="B134" s="97">
        <v>0</v>
      </c>
      <c r="C134" s="97">
        <v>0</v>
      </c>
      <c r="D134" s="97">
        <v>0</v>
      </c>
      <c r="E134" s="97">
        <v>0</v>
      </c>
      <c r="F134" s="97">
        <v>0</v>
      </c>
      <c r="G134" s="97">
        <v>0</v>
      </c>
      <c r="H134" s="97">
        <v>1</v>
      </c>
      <c r="I134" s="97">
        <v>1</v>
      </c>
      <c r="J134" s="97">
        <v>0</v>
      </c>
      <c r="K134" s="97">
        <v>2</v>
      </c>
      <c r="M134" s="97"/>
      <c r="N134" s="2"/>
    </row>
    <row r="135" spans="1:14">
      <c r="A135" s="108" t="s">
        <v>6</v>
      </c>
      <c r="B135" s="97">
        <v>0</v>
      </c>
      <c r="C135" s="97">
        <v>0</v>
      </c>
      <c r="D135" s="97">
        <v>0</v>
      </c>
      <c r="E135" s="97">
        <v>0</v>
      </c>
      <c r="F135" s="97">
        <v>0</v>
      </c>
      <c r="G135" s="97">
        <v>0</v>
      </c>
      <c r="H135" s="97">
        <v>0</v>
      </c>
      <c r="I135" s="97">
        <v>0</v>
      </c>
      <c r="J135" s="97">
        <v>1</v>
      </c>
      <c r="K135" s="97">
        <v>1</v>
      </c>
      <c r="M135" s="97"/>
      <c r="N135" s="2"/>
    </row>
    <row r="136" spans="1:14">
      <c r="A136" s="108" t="s">
        <v>7</v>
      </c>
      <c r="B136" s="97">
        <v>0</v>
      </c>
      <c r="C136" s="97">
        <v>0</v>
      </c>
      <c r="D136" s="97">
        <v>0</v>
      </c>
      <c r="E136" s="97">
        <v>0</v>
      </c>
      <c r="F136" s="97">
        <v>2</v>
      </c>
      <c r="G136" s="97">
        <v>1</v>
      </c>
      <c r="H136" s="97">
        <v>8</v>
      </c>
      <c r="I136" s="97">
        <v>8</v>
      </c>
      <c r="J136" s="97">
        <v>9</v>
      </c>
      <c r="K136" s="97">
        <v>28</v>
      </c>
      <c r="M136" s="97"/>
      <c r="N136" s="2"/>
    </row>
    <row r="137" spans="1:14">
      <c r="A137" s="108" t="s">
        <v>52</v>
      </c>
      <c r="B137" s="97">
        <v>0</v>
      </c>
      <c r="C137" s="97">
        <v>0</v>
      </c>
      <c r="D137" s="97">
        <v>0</v>
      </c>
      <c r="E137" s="97">
        <v>0</v>
      </c>
      <c r="F137" s="97">
        <v>1</v>
      </c>
      <c r="G137" s="97">
        <v>1</v>
      </c>
      <c r="H137" s="97">
        <v>2</v>
      </c>
      <c r="I137" s="97">
        <v>0</v>
      </c>
      <c r="J137" s="97">
        <v>0</v>
      </c>
      <c r="K137" s="97">
        <v>4</v>
      </c>
      <c r="M137" s="97"/>
      <c r="N137" s="2"/>
    </row>
    <row r="138" spans="1:14">
      <c r="A138" s="108" t="s">
        <v>53</v>
      </c>
      <c r="B138" s="97">
        <v>0</v>
      </c>
      <c r="C138" s="97">
        <v>0</v>
      </c>
      <c r="D138" s="97">
        <v>0</v>
      </c>
      <c r="E138" s="97">
        <v>0</v>
      </c>
      <c r="F138" s="97">
        <v>0</v>
      </c>
      <c r="G138" s="97">
        <v>0</v>
      </c>
      <c r="H138" s="97">
        <v>0</v>
      </c>
      <c r="I138" s="97">
        <v>0</v>
      </c>
      <c r="J138" s="97">
        <v>0</v>
      </c>
      <c r="K138" s="97">
        <v>0</v>
      </c>
      <c r="M138" s="97"/>
      <c r="N138" s="2"/>
    </row>
    <row r="139" spans="1:14">
      <c r="A139" s="108" t="s">
        <v>44</v>
      </c>
      <c r="B139" s="97">
        <v>0</v>
      </c>
      <c r="C139" s="97">
        <v>0</v>
      </c>
      <c r="D139" s="97">
        <v>0</v>
      </c>
      <c r="E139" s="97">
        <v>0</v>
      </c>
      <c r="F139" s="97">
        <v>7</v>
      </c>
      <c r="G139" s="97">
        <v>0</v>
      </c>
      <c r="H139" s="97">
        <v>0</v>
      </c>
      <c r="I139" s="97">
        <v>0</v>
      </c>
      <c r="J139" s="97">
        <v>0</v>
      </c>
      <c r="K139" s="97">
        <v>7</v>
      </c>
      <c r="M139" s="97"/>
      <c r="N139" s="2"/>
    </row>
    <row r="140" spans="1:14">
      <c r="A140" s="108" t="s">
        <v>8</v>
      </c>
      <c r="B140" s="97">
        <v>0</v>
      </c>
      <c r="C140" s="97">
        <v>0</v>
      </c>
      <c r="D140" s="97">
        <v>0</v>
      </c>
      <c r="E140" s="97">
        <v>0</v>
      </c>
      <c r="F140" s="97">
        <v>0</v>
      </c>
      <c r="G140" s="97">
        <v>0</v>
      </c>
      <c r="H140" s="97">
        <v>5</v>
      </c>
      <c r="I140" s="97">
        <v>3</v>
      </c>
      <c r="J140" s="97">
        <v>10</v>
      </c>
      <c r="K140" s="97">
        <v>18</v>
      </c>
      <c r="M140" s="97"/>
      <c r="N140" s="2"/>
    </row>
    <row r="141" spans="1:14">
      <c r="A141" s="108" t="s">
        <v>9</v>
      </c>
      <c r="B141" s="97">
        <v>0</v>
      </c>
      <c r="C141" s="97">
        <v>0</v>
      </c>
      <c r="D141" s="97">
        <v>0</v>
      </c>
      <c r="E141" s="97">
        <v>123</v>
      </c>
      <c r="F141" s="97">
        <v>500</v>
      </c>
      <c r="G141" s="97">
        <v>2001</v>
      </c>
      <c r="H141" s="97">
        <v>256</v>
      </c>
      <c r="I141" s="97">
        <v>0</v>
      </c>
      <c r="J141" s="97">
        <v>39</v>
      </c>
      <c r="K141" s="97">
        <v>2919</v>
      </c>
      <c r="M141" s="97"/>
      <c r="N141" s="2"/>
    </row>
    <row r="142" spans="1:14">
      <c r="A142" s="108" t="s">
        <v>46</v>
      </c>
      <c r="B142" s="97">
        <v>0</v>
      </c>
      <c r="C142" s="97">
        <v>0</v>
      </c>
      <c r="D142" s="97">
        <v>0</v>
      </c>
      <c r="E142" s="97">
        <v>0</v>
      </c>
      <c r="F142" s="97">
        <v>0</v>
      </c>
      <c r="G142" s="97">
        <v>0</v>
      </c>
      <c r="H142" s="97">
        <v>1</v>
      </c>
      <c r="I142" s="97">
        <v>0</v>
      </c>
      <c r="J142" s="97">
        <v>1</v>
      </c>
      <c r="K142" s="97">
        <v>2</v>
      </c>
      <c r="M142" s="97"/>
      <c r="N142" s="2"/>
    </row>
    <row r="143" spans="1:14">
      <c r="A143" s="108" t="s">
        <v>10</v>
      </c>
      <c r="B143" s="97">
        <v>0</v>
      </c>
      <c r="C143" s="97">
        <v>0</v>
      </c>
      <c r="D143" s="97">
        <v>0</v>
      </c>
      <c r="E143" s="97">
        <v>3</v>
      </c>
      <c r="F143" s="97">
        <v>12</v>
      </c>
      <c r="G143" s="97">
        <v>1</v>
      </c>
      <c r="H143" s="97">
        <v>54</v>
      </c>
      <c r="I143" s="97">
        <v>0</v>
      </c>
      <c r="J143" s="97">
        <v>1</v>
      </c>
      <c r="K143" s="97">
        <v>71</v>
      </c>
      <c r="M143" s="97"/>
      <c r="N143" s="2"/>
    </row>
    <row r="144" spans="1:14">
      <c r="A144" s="108" t="s">
        <v>11</v>
      </c>
      <c r="B144" s="97">
        <v>0</v>
      </c>
      <c r="C144" s="97">
        <v>0</v>
      </c>
      <c r="D144" s="97">
        <v>0</v>
      </c>
      <c r="E144" s="97">
        <v>114</v>
      </c>
      <c r="F144" s="97">
        <v>3115</v>
      </c>
      <c r="G144" s="97">
        <v>6623</v>
      </c>
      <c r="H144" s="97">
        <v>6028</v>
      </c>
      <c r="I144" s="97">
        <v>477</v>
      </c>
      <c r="J144" s="97">
        <v>18</v>
      </c>
      <c r="K144" s="97">
        <v>16375</v>
      </c>
      <c r="M144" s="97"/>
      <c r="N144" s="2"/>
    </row>
    <row r="145" spans="1:14">
      <c r="A145" s="108" t="s">
        <v>12</v>
      </c>
      <c r="B145" s="97">
        <v>0</v>
      </c>
      <c r="C145" s="97">
        <v>0</v>
      </c>
      <c r="D145" s="97">
        <v>2</v>
      </c>
      <c r="E145" s="97">
        <v>9</v>
      </c>
      <c r="F145" s="97">
        <v>9</v>
      </c>
      <c r="G145" s="97">
        <v>50</v>
      </c>
      <c r="H145" s="97">
        <v>30</v>
      </c>
      <c r="I145" s="97">
        <v>2</v>
      </c>
      <c r="J145" s="97">
        <v>1</v>
      </c>
      <c r="K145" s="97">
        <v>103</v>
      </c>
      <c r="M145" s="97"/>
      <c r="N145" s="2"/>
    </row>
    <row r="146" spans="1:14">
      <c r="A146" s="108" t="s">
        <v>33</v>
      </c>
      <c r="B146" s="97">
        <v>0</v>
      </c>
      <c r="C146" s="97">
        <v>0</v>
      </c>
      <c r="D146" s="97">
        <v>0</v>
      </c>
      <c r="E146" s="97">
        <v>0</v>
      </c>
      <c r="F146" s="97">
        <v>0</v>
      </c>
      <c r="G146" s="97">
        <v>0</v>
      </c>
      <c r="H146" s="97">
        <v>25</v>
      </c>
      <c r="I146" s="97">
        <v>8</v>
      </c>
      <c r="J146" s="97">
        <v>1</v>
      </c>
      <c r="K146" s="97">
        <v>34</v>
      </c>
      <c r="M146" s="97"/>
      <c r="N146" s="2"/>
    </row>
    <row r="147" spans="1:14">
      <c r="A147" s="108" t="s">
        <v>18</v>
      </c>
      <c r="B147" s="97">
        <v>0</v>
      </c>
      <c r="C147" s="97">
        <v>0</v>
      </c>
      <c r="D147" s="97">
        <v>0</v>
      </c>
      <c r="E147" s="97">
        <v>18</v>
      </c>
      <c r="F147" s="97">
        <v>66</v>
      </c>
      <c r="G147" s="97">
        <v>715</v>
      </c>
      <c r="H147" s="97">
        <v>45</v>
      </c>
      <c r="I147" s="97">
        <v>0</v>
      </c>
      <c r="J147" s="97">
        <v>0</v>
      </c>
      <c r="K147" s="97">
        <v>844</v>
      </c>
      <c r="M147" s="97"/>
      <c r="N147" s="2"/>
    </row>
    <row r="148" spans="1:14">
      <c r="A148" s="108" t="s">
        <v>48</v>
      </c>
      <c r="B148" s="97">
        <v>0</v>
      </c>
      <c r="C148" s="97">
        <v>0</v>
      </c>
      <c r="D148" s="97">
        <v>0</v>
      </c>
      <c r="E148" s="97">
        <v>1</v>
      </c>
      <c r="F148" s="97">
        <v>0</v>
      </c>
      <c r="G148" s="97">
        <v>0</v>
      </c>
      <c r="H148" s="97">
        <v>0</v>
      </c>
      <c r="I148" s="97">
        <v>7</v>
      </c>
      <c r="J148" s="97">
        <v>0</v>
      </c>
      <c r="K148" s="97">
        <v>8</v>
      </c>
      <c r="M148" s="97"/>
      <c r="N148" s="2"/>
    </row>
    <row r="149" spans="1:14">
      <c r="A149" s="108" t="s">
        <v>13</v>
      </c>
      <c r="B149" s="97">
        <v>0</v>
      </c>
      <c r="C149" s="97">
        <v>0</v>
      </c>
      <c r="D149" s="97">
        <v>0</v>
      </c>
      <c r="E149" s="97">
        <v>0</v>
      </c>
      <c r="F149" s="97">
        <v>0</v>
      </c>
      <c r="G149" s="97">
        <v>0</v>
      </c>
      <c r="H149" s="97">
        <v>1</v>
      </c>
      <c r="I149" s="97">
        <v>0</v>
      </c>
      <c r="J149" s="97">
        <v>0</v>
      </c>
      <c r="K149" s="97">
        <v>1</v>
      </c>
      <c r="M149" s="97"/>
      <c r="N149" s="2"/>
    </row>
    <row r="150" spans="1:14">
      <c r="A150" s="108" t="s">
        <v>14</v>
      </c>
      <c r="B150" s="97">
        <v>0</v>
      </c>
      <c r="C150" s="97">
        <v>0</v>
      </c>
      <c r="D150" s="97">
        <v>5</v>
      </c>
      <c r="E150" s="97">
        <v>28</v>
      </c>
      <c r="F150" s="97">
        <v>257</v>
      </c>
      <c r="G150" s="97">
        <v>654</v>
      </c>
      <c r="H150" s="97">
        <v>193</v>
      </c>
      <c r="I150" s="97">
        <v>43</v>
      </c>
      <c r="J150" s="97">
        <v>25</v>
      </c>
      <c r="K150" s="97">
        <v>1205</v>
      </c>
      <c r="M150" s="97"/>
      <c r="N150" s="2"/>
    </row>
    <row r="151" spans="1:14">
      <c r="A151" s="108" t="s">
        <v>42</v>
      </c>
      <c r="B151" s="97">
        <v>2</v>
      </c>
      <c r="C151" s="97">
        <v>0</v>
      </c>
      <c r="D151" s="97">
        <v>0</v>
      </c>
      <c r="E151" s="97">
        <v>0</v>
      </c>
      <c r="F151" s="97">
        <v>1</v>
      </c>
      <c r="G151" s="97">
        <v>0</v>
      </c>
      <c r="H151" s="97">
        <v>3</v>
      </c>
      <c r="I151" s="97">
        <v>0</v>
      </c>
      <c r="J151" s="97">
        <v>0</v>
      </c>
      <c r="K151" s="97">
        <v>6</v>
      </c>
      <c r="M151" s="97"/>
      <c r="N151" s="2"/>
    </row>
    <row r="152" spans="1:14">
      <c r="A152" s="108" t="s">
        <v>54</v>
      </c>
      <c r="B152" s="97">
        <v>0</v>
      </c>
      <c r="C152" s="97">
        <v>0</v>
      </c>
      <c r="D152" s="97">
        <v>0</v>
      </c>
      <c r="E152" s="97">
        <v>0</v>
      </c>
      <c r="F152" s="97">
        <v>0</v>
      </c>
      <c r="G152" s="97">
        <v>0</v>
      </c>
      <c r="H152" s="97">
        <v>0</v>
      </c>
      <c r="I152" s="97">
        <v>6</v>
      </c>
      <c r="J152" s="97">
        <v>0</v>
      </c>
      <c r="K152" s="97">
        <v>6</v>
      </c>
      <c r="M152" s="97"/>
      <c r="N152" s="2"/>
    </row>
    <row r="153" spans="1:14">
      <c r="A153" s="108" t="s">
        <v>55</v>
      </c>
      <c r="B153" s="97">
        <v>0</v>
      </c>
      <c r="C153" s="97">
        <v>0</v>
      </c>
      <c r="D153" s="97">
        <v>0</v>
      </c>
      <c r="E153" s="97">
        <v>0</v>
      </c>
      <c r="F153" s="97">
        <v>0</v>
      </c>
      <c r="G153" s="97">
        <v>0</v>
      </c>
      <c r="H153" s="97">
        <v>0</v>
      </c>
      <c r="I153" s="97">
        <v>0</v>
      </c>
      <c r="J153" s="97">
        <v>0</v>
      </c>
      <c r="K153" s="97">
        <v>0</v>
      </c>
      <c r="M153" s="97"/>
      <c r="N153" s="2"/>
    </row>
    <row r="154" spans="1:14">
      <c r="A154" s="108" t="s">
        <v>15</v>
      </c>
      <c r="B154" s="97">
        <v>0</v>
      </c>
      <c r="C154" s="97">
        <v>0</v>
      </c>
      <c r="D154" s="97">
        <v>0</v>
      </c>
      <c r="E154" s="97">
        <v>1</v>
      </c>
      <c r="F154" s="97">
        <v>60</v>
      </c>
      <c r="G154" s="97">
        <v>2</v>
      </c>
      <c r="H154" s="97">
        <v>11</v>
      </c>
      <c r="I154" s="97">
        <v>2</v>
      </c>
      <c r="J154" s="97">
        <v>0</v>
      </c>
      <c r="K154" s="97">
        <v>76</v>
      </c>
      <c r="M154" s="97"/>
      <c r="N154" s="2"/>
    </row>
    <row r="155" spans="1:14">
      <c r="A155" s="108" t="s">
        <v>56</v>
      </c>
      <c r="B155" s="97">
        <v>0</v>
      </c>
      <c r="C155" s="97">
        <v>0</v>
      </c>
      <c r="D155" s="97">
        <v>0</v>
      </c>
      <c r="E155" s="97">
        <v>0</v>
      </c>
      <c r="F155" s="97">
        <v>1</v>
      </c>
      <c r="G155" s="97">
        <v>0</v>
      </c>
      <c r="H155" s="97">
        <v>0</v>
      </c>
      <c r="I155" s="97">
        <v>0</v>
      </c>
      <c r="J155" s="97">
        <v>0</v>
      </c>
      <c r="K155" s="97">
        <v>1</v>
      </c>
      <c r="M155" s="97"/>
      <c r="N155" s="2"/>
    </row>
    <row r="156" spans="1:14">
      <c r="A156" s="108" t="s">
        <v>49</v>
      </c>
      <c r="B156" s="97">
        <v>0</v>
      </c>
      <c r="C156" s="97">
        <v>0</v>
      </c>
      <c r="D156" s="97">
        <v>0</v>
      </c>
      <c r="E156" s="97">
        <v>0</v>
      </c>
      <c r="F156" s="97">
        <v>19</v>
      </c>
      <c r="G156" s="97">
        <v>21</v>
      </c>
      <c r="H156" s="97">
        <v>21</v>
      </c>
      <c r="I156" s="97">
        <v>14</v>
      </c>
      <c r="J156" s="97">
        <v>1</v>
      </c>
      <c r="K156" s="97">
        <v>76</v>
      </c>
      <c r="M156" s="97"/>
      <c r="N156" s="2"/>
    </row>
    <row r="157" spans="1:14">
      <c r="A157" s="108" t="s">
        <v>16</v>
      </c>
      <c r="B157" s="97">
        <v>0</v>
      </c>
      <c r="C157" s="97">
        <v>0</v>
      </c>
      <c r="D157" s="97">
        <v>0</v>
      </c>
      <c r="E157" s="97">
        <v>0</v>
      </c>
      <c r="F157" s="97">
        <v>0</v>
      </c>
      <c r="G157" s="97">
        <v>0</v>
      </c>
      <c r="H157" s="97">
        <v>0</v>
      </c>
      <c r="I157" s="97">
        <v>0</v>
      </c>
      <c r="J157" s="97">
        <v>1</v>
      </c>
      <c r="K157" s="97">
        <v>1</v>
      </c>
      <c r="M157" s="97"/>
      <c r="N157" s="2"/>
    </row>
    <row r="158" spans="1:14">
      <c r="A158" s="43" t="s">
        <v>17</v>
      </c>
      <c r="B158" s="97">
        <v>0</v>
      </c>
      <c r="C158" s="97">
        <v>0</v>
      </c>
      <c r="D158" s="97">
        <v>0</v>
      </c>
      <c r="E158" s="97">
        <v>0</v>
      </c>
      <c r="F158" s="97">
        <v>500</v>
      </c>
      <c r="G158" s="97">
        <v>500</v>
      </c>
      <c r="H158" s="97">
        <v>500</v>
      </c>
      <c r="I158" s="97">
        <v>1</v>
      </c>
      <c r="J158" s="97">
        <v>0</v>
      </c>
      <c r="K158" s="97">
        <v>1501</v>
      </c>
      <c r="M158" s="97"/>
      <c r="N158" s="2"/>
    </row>
    <row r="159" spans="1:14">
      <c r="A159" s="113" t="s">
        <v>24</v>
      </c>
      <c r="B159" s="166">
        <v>2</v>
      </c>
      <c r="C159" s="167">
        <v>17</v>
      </c>
      <c r="D159" s="167">
        <v>104</v>
      </c>
      <c r="E159" s="167">
        <v>356</v>
      </c>
      <c r="F159" s="167">
        <v>4881</v>
      </c>
      <c r="G159" s="167">
        <v>10619</v>
      </c>
      <c r="H159" s="167">
        <v>7248</v>
      </c>
      <c r="I159" s="167">
        <v>609</v>
      </c>
      <c r="J159" s="167">
        <v>136</v>
      </c>
      <c r="K159" s="167">
        <v>23972</v>
      </c>
      <c r="M159" s="97"/>
      <c r="N159" s="2"/>
    </row>
    <row r="160" spans="1:14">
      <c r="M160" s="97"/>
      <c r="N160" s="26"/>
    </row>
    <row r="161" spans="1:14">
      <c r="M161" s="97"/>
      <c r="N161" s="2"/>
    </row>
    <row r="162" spans="1:14">
      <c r="M162" s="97"/>
    </row>
    <row r="163" spans="1:14">
      <c r="A163" s="114" t="s">
        <v>226</v>
      </c>
      <c r="B163" s="1" t="s">
        <v>20</v>
      </c>
      <c r="C163" s="1"/>
      <c r="D163" s="1"/>
      <c r="E163" s="1"/>
      <c r="F163" s="1" t="s">
        <v>21</v>
      </c>
      <c r="G163" s="1"/>
      <c r="H163" s="1"/>
      <c r="I163" s="1"/>
      <c r="J163" s="1"/>
      <c r="K163" s="1"/>
      <c r="M163" s="97"/>
    </row>
    <row r="164" spans="1:14">
      <c r="A164" s="140" t="s">
        <v>19</v>
      </c>
      <c r="B164" s="172">
        <v>13</v>
      </c>
      <c r="C164" s="138">
        <v>18</v>
      </c>
      <c r="D164" s="138">
        <v>23</v>
      </c>
      <c r="E164" s="138">
        <v>28</v>
      </c>
      <c r="F164" s="138">
        <v>3</v>
      </c>
      <c r="G164" s="138">
        <v>8</v>
      </c>
      <c r="H164" s="138">
        <v>13</v>
      </c>
      <c r="I164" s="138">
        <v>18</v>
      </c>
      <c r="J164" s="138">
        <v>23</v>
      </c>
      <c r="K164" s="170" t="s">
        <v>24</v>
      </c>
    </row>
    <row r="165" spans="1:14">
      <c r="A165" s="163" t="s">
        <v>1</v>
      </c>
      <c r="B165" s="97">
        <v>0</v>
      </c>
      <c r="C165" s="97">
        <v>0</v>
      </c>
      <c r="D165" s="97">
        <v>0</v>
      </c>
      <c r="E165" s="97">
        <v>0</v>
      </c>
      <c r="F165" s="97">
        <v>0</v>
      </c>
      <c r="G165" s="97">
        <v>14</v>
      </c>
      <c r="H165" s="97">
        <v>36</v>
      </c>
      <c r="I165" s="97">
        <v>14</v>
      </c>
      <c r="J165" s="97">
        <v>28</v>
      </c>
      <c r="K165" s="97">
        <v>92</v>
      </c>
    </row>
    <row r="166" spans="1:14">
      <c r="A166" s="108" t="s">
        <v>51</v>
      </c>
      <c r="B166" s="97">
        <v>0</v>
      </c>
      <c r="C166" s="97">
        <v>0</v>
      </c>
      <c r="D166" s="97">
        <v>0</v>
      </c>
      <c r="E166" s="97">
        <v>0</v>
      </c>
      <c r="F166" s="97">
        <v>0</v>
      </c>
      <c r="G166" s="97">
        <v>0</v>
      </c>
      <c r="H166" s="97">
        <v>0</v>
      </c>
      <c r="I166" s="97">
        <v>0</v>
      </c>
      <c r="J166" s="97">
        <v>0</v>
      </c>
      <c r="K166" s="97">
        <v>0</v>
      </c>
    </row>
    <row r="167" spans="1:14">
      <c r="A167" s="108" t="s">
        <v>47</v>
      </c>
      <c r="B167" s="97">
        <v>0</v>
      </c>
      <c r="C167" s="97">
        <v>0</v>
      </c>
      <c r="D167" s="97">
        <v>0</v>
      </c>
      <c r="E167" s="97">
        <v>0</v>
      </c>
      <c r="F167" s="97">
        <v>0</v>
      </c>
      <c r="G167" s="97">
        <v>0</v>
      </c>
      <c r="H167" s="97">
        <v>0</v>
      </c>
      <c r="I167" s="97">
        <v>10</v>
      </c>
      <c r="J167" s="97">
        <v>0</v>
      </c>
      <c r="K167" s="97">
        <v>10</v>
      </c>
    </row>
    <row r="168" spans="1:14">
      <c r="A168" s="108" t="s">
        <v>43</v>
      </c>
      <c r="B168" s="97">
        <v>0</v>
      </c>
      <c r="C168" s="97">
        <v>0</v>
      </c>
      <c r="D168" s="97">
        <v>3</v>
      </c>
      <c r="E168" s="97">
        <v>2</v>
      </c>
      <c r="F168" s="97">
        <v>14</v>
      </c>
      <c r="G168" s="97">
        <v>38</v>
      </c>
      <c r="H168" s="97">
        <v>25</v>
      </c>
      <c r="I168" s="97">
        <v>14</v>
      </c>
      <c r="J168" s="97">
        <v>0</v>
      </c>
      <c r="K168" s="97">
        <v>96</v>
      </c>
    </row>
    <row r="169" spans="1:14">
      <c r="A169" s="108" t="s">
        <v>2</v>
      </c>
      <c r="B169" s="97">
        <v>0</v>
      </c>
      <c r="C169" s="97">
        <v>0</v>
      </c>
      <c r="D169" s="97">
        <v>16</v>
      </c>
      <c r="E169" s="97">
        <v>21</v>
      </c>
      <c r="F169" s="97">
        <v>52</v>
      </c>
      <c r="G169" s="97">
        <v>95</v>
      </c>
      <c r="H169" s="97">
        <v>4</v>
      </c>
      <c r="I169" s="97">
        <v>15</v>
      </c>
      <c r="J169" s="97">
        <v>18</v>
      </c>
      <c r="K169" s="97">
        <v>221</v>
      </c>
    </row>
    <row r="170" spans="1:14">
      <c r="A170" s="108" t="s">
        <v>45</v>
      </c>
      <c r="B170" s="97">
        <v>0</v>
      </c>
      <c r="C170" s="97">
        <v>0</v>
      </c>
      <c r="D170" s="97">
        <v>0</v>
      </c>
      <c r="E170" s="97">
        <v>0</v>
      </c>
      <c r="F170" s="97">
        <v>0</v>
      </c>
      <c r="G170" s="97">
        <v>0</v>
      </c>
      <c r="H170" s="97">
        <v>2</v>
      </c>
      <c r="I170" s="97">
        <v>0</v>
      </c>
      <c r="J170" s="97">
        <v>0</v>
      </c>
      <c r="K170" s="97">
        <v>2</v>
      </c>
    </row>
    <row r="171" spans="1:14">
      <c r="A171" s="108" t="s">
        <v>3</v>
      </c>
      <c r="B171" s="97">
        <v>1</v>
      </c>
      <c r="C171" s="97">
        <v>11</v>
      </c>
      <c r="D171" s="97">
        <v>24</v>
      </c>
      <c r="E171" s="97">
        <v>27</v>
      </c>
      <c r="F171" s="97">
        <v>8</v>
      </c>
      <c r="G171" s="97">
        <v>8</v>
      </c>
      <c r="H171" s="97">
        <v>2</v>
      </c>
      <c r="I171" s="97">
        <v>3</v>
      </c>
      <c r="J171" s="97">
        <v>6</v>
      </c>
      <c r="K171" s="97">
        <v>90</v>
      </c>
    </row>
    <row r="172" spans="1:14">
      <c r="A172" s="108" t="s">
        <v>4</v>
      </c>
      <c r="B172" s="97">
        <v>0</v>
      </c>
      <c r="C172" s="97">
        <v>0</v>
      </c>
      <c r="D172" s="97">
        <v>0</v>
      </c>
      <c r="E172" s="97">
        <v>2</v>
      </c>
      <c r="F172" s="97">
        <v>1</v>
      </c>
      <c r="G172" s="97">
        <v>1</v>
      </c>
      <c r="H172" s="97">
        <v>2</v>
      </c>
      <c r="I172" s="97">
        <v>3</v>
      </c>
      <c r="J172" s="97">
        <v>0</v>
      </c>
      <c r="K172" s="97">
        <v>9</v>
      </c>
    </row>
    <row r="173" spans="1:14">
      <c r="A173" s="108" t="s">
        <v>50</v>
      </c>
      <c r="B173" s="97">
        <v>0</v>
      </c>
      <c r="C173" s="97">
        <v>0</v>
      </c>
      <c r="D173" s="97">
        <v>0</v>
      </c>
      <c r="E173" s="97">
        <v>2</v>
      </c>
      <c r="F173" s="97">
        <v>0</v>
      </c>
      <c r="G173" s="97">
        <v>0</v>
      </c>
      <c r="H173" s="97">
        <v>0</v>
      </c>
      <c r="I173" s="97">
        <v>0</v>
      </c>
      <c r="J173" s="97">
        <v>0</v>
      </c>
      <c r="K173" s="97">
        <v>2</v>
      </c>
    </row>
    <row r="174" spans="1:14">
      <c r="A174" s="108" t="s">
        <v>6</v>
      </c>
      <c r="B174" s="97">
        <v>0</v>
      </c>
      <c r="C174" s="97">
        <v>0</v>
      </c>
      <c r="D174" s="97">
        <v>0</v>
      </c>
      <c r="E174" s="97">
        <v>0</v>
      </c>
      <c r="F174" s="97">
        <v>0</v>
      </c>
      <c r="G174" s="97">
        <v>0</v>
      </c>
      <c r="H174" s="97">
        <v>0</v>
      </c>
      <c r="I174" s="97">
        <v>0</v>
      </c>
      <c r="J174" s="97">
        <v>0</v>
      </c>
      <c r="K174" s="97">
        <v>0</v>
      </c>
    </row>
    <row r="175" spans="1:14">
      <c r="A175" s="108" t="s">
        <v>7</v>
      </c>
      <c r="B175" s="97">
        <v>0</v>
      </c>
      <c r="C175" s="97">
        <v>0</v>
      </c>
      <c r="D175" s="97">
        <v>0</v>
      </c>
      <c r="E175" s="97">
        <v>0</v>
      </c>
      <c r="F175" s="97">
        <v>12</v>
      </c>
      <c r="G175" s="97">
        <v>3</v>
      </c>
      <c r="H175" s="97">
        <v>11</v>
      </c>
      <c r="I175" s="97">
        <v>12</v>
      </c>
      <c r="J175" s="97">
        <v>27</v>
      </c>
      <c r="K175" s="97">
        <v>65</v>
      </c>
    </row>
    <row r="176" spans="1:14">
      <c r="A176" s="108" t="s">
        <v>52</v>
      </c>
      <c r="B176" s="97">
        <v>0</v>
      </c>
      <c r="C176" s="97">
        <v>0</v>
      </c>
      <c r="D176" s="97">
        <v>0</v>
      </c>
      <c r="E176" s="97">
        <v>0</v>
      </c>
      <c r="F176" s="97">
        <v>0</v>
      </c>
      <c r="G176" s="97">
        <v>0</v>
      </c>
      <c r="H176" s="97">
        <v>0</v>
      </c>
      <c r="I176" s="97">
        <v>6</v>
      </c>
      <c r="J176" s="97">
        <v>0</v>
      </c>
      <c r="K176" s="97">
        <v>6</v>
      </c>
    </row>
    <row r="177" spans="1:11">
      <c r="A177" s="108" t="s">
        <v>53</v>
      </c>
      <c r="B177" s="97">
        <v>0</v>
      </c>
      <c r="C177" s="97">
        <v>0</v>
      </c>
      <c r="D177" s="97">
        <v>0</v>
      </c>
      <c r="E177" s="97">
        <v>0</v>
      </c>
      <c r="F177" s="97">
        <v>0</v>
      </c>
      <c r="G177" s="97">
        <v>0</v>
      </c>
      <c r="H177" s="97">
        <v>3</v>
      </c>
      <c r="I177" s="97">
        <v>0</v>
      </c>
      <c r="J177" s="97">
        <v>0</v>
      </c>
      <c r="K177" s="97">
        <v>3</v>
      </c>
    </row>
    <row r="178" spans="1:11">
      <c r="A178" s="108" t="s">
        <v>44</v>
      </c>
      <c r="B178" s="97">
        <v>0</v>
      </c>
      <c r="C178" s="97">
        <v>0</v>
      </c>
      <c r="D178" s="97">
        <v>0</v>
      </c>
      <c r="E178" s="97">
        <v>0</v>
      </c>
      <c r="F178" s="97">
        <v>0</v>
      </c>
      <c r="G178" s="97">
        <v>0</v>
      </c>
      <c r="H178" s="97">
        <v>0</v>
      </c>
      <c r="I178" s="97">
        <v>0</v>
      </c>
      <c r="J178" s="97">
        <v>0</v>
      </c>
      <c r="K178" s="97">
        <v>0</v>
      </c>
    </row>
    <row r="179" spans="1:11">
      <c r="A179" s="108" t="s">
        <v>8</v>
      </c>
      <c r="B179" s="97">
        <v>0</v>
      </c>
      <c r="C179" s="97">
        <v>0</v>
      </c>
      <c r="D179" s="97">
        <v>0</v>
      </c>
      <c r="E179" s="97">
        <v>0</v>
      </c>
      <c r="F179" s="97">
        <v>0</v>
      </c>
      <c r="G179" s="97">
        <v>1</v>
      </c>
      <c r="H179" s="97">
        <v>25</v>
      </c>
      <c r="I179" s="97">
        <v>36</v>
      </c>
      <c r="J179" s="97">
        <v>0</v>
      </c>
      <c r="K179" s="97">
        <v>62</v>
      </c>
    </row>
    <row r="180" spans="1:11">
      <c r="A180" s="108" t="s">
        <v>9</v>
      </c>
      <c r="B180" s="97">
        <v>0</v>
      </c>
      <c r="C180" s="97">
        <v>0</v>
      </c>
      <c r="D180" s="97">
        <v>0</v>
      </c>
      <c r="E180" s="97">
        <v>0</v>
      </c>
      <c r="F180" s="97">
        <v>0</v>
      </c>
      <c r="G180" s="97">
        <v>22</v>
      </c>
      <c r="H180" s="97">
        <v>165</v>
      </c>
      <c r="I180" s="97">
        <v>205</v>
      </c>
      <c r="J180" s="97">
        <v>356</v>
      </c>
      <c r="K180" s="97">
        <v>748</v>
      </c>
    </row>
    <row r="181" spans="1:11">
      <c r="A181" s="108" t="s">
        <v>46</v>
      </c>
      <c r="B181" s="97">
        <v>0</v>
      </c>
      <c r="C181" s="97">
        <v>0</v>
      </c>
      <c r="D181" s="97">
        <v>0</v>
      </c>
      <c r="E181" s="97">
        <v>0</v>
      </c>
      <c r="F181" s="97">
        <v>0</v>
      </c>
      <c r="G181" s="97">
        <v>1</v>
      </c>
      <c r="H181" s="97">
        <v>2</v>
      </c>
      <c r="I181" s="97">
        <v>0</v>
      </c>
      <c r="J181" s="97">
        <v>6</v>
      </c>
      <c r="K181" s="97">
        <v>9</v>
      </c>
    </row>
    <row r="182" spans="1:11">
      <c r="A182" s="108" t="s">
        <v>10</v>
      </c>
      <c r="B182" s="97">
        <v>0</v>
      </c>
      <c r="C182" s="97">
        <v>0</v>
      </c>
      <c r="D182" s="97">
        <v>0</v>
      </c>
      <c r="E182" s="97">
        <v>0</v>
      </c>
      <c r="F182" s="97">
        <v>0</v>
      </c>
      <c r="G182" s="97">
        <v>2</v>
      </c>
      <c r="H182" s="97">
        <v>4</v>
      </c>
      <c r="I182" s="97">
        <v>8</v>
      </c>
      <c r="J182" s="97">
        <v>7</v>
      </c>
      <c r="K182" s="97">
        <v>21</v>
      </c>
    </row>
    <row r="183" spans="1:11">
      <c r="A183" s="108" t="s">
        <v>11</v>
      </c>
      <c r="B183" s="97">
        <v>0</v>
      </c>
      <c r="C183" s="97">
        <v>0</v>
      </c>
      <c r="D183" s="97">
        <v>0</v>
      </c>
      <c r="E183" s="97">
        <v>0</v>
      </c>
      <c r="F183" s="97">
        <v>1</v>
      </c>
      <c r="G183" s="97">
        <v>110</v>
      </c>
      <c r="H183" s="97">
        <v>5254</v>
      </c>
      <c r="I183" s="97">
        <v>2529</v>
      </c>
      <c r="J183" s="97">
        <v>70</v>
      </c>
      <c r="K183" s="97">
        <v>7964</v>
      </c>
    </row>
    <row r="184" spans="1:11">
      <c r="A184" s="108" t="s">
        <v>12</v>
      </c>
      <c r="B184" s="97">
        <v>0</v>
      </c>
      <c r="C184" s="97">
        <v>0</v>
      </c>
      <c r="D184" s="97">
        <v>0</v>
      </c>
      <c r="E184" s="97">
        <v>0</v>
      </c>
      <c r="F184" s="97">
        <v>0</v>
      </c>
      <c r="G184" s="97">
        <v>0</v>
      </c>
      <c r="H184" s="97">
        <v>48</v>
      </c>
      <c r="I184" s="97">
        <v>18</v>
      </c>
      <c r="J184" s="97">
        <v>62</v>
      </c>
      <c r="K184" s="97">
        <v>128</v>
      </c>
    </row>
    <row r="185" spans="1:11">
      <c r="A185" s="108" t="s">
        <v>33</v>
      </c>
      <c r="B185" s="97">
        <v>0</v>
      </c>
      <c r="C185" s="97">
        <v>0</v>
      </c>
      <c r="D185" s="97">
        <v>0</v>
      </c>
      <c r="E185" s="97">
        <v>0</v>
      </c>
      <c r="F185" s="97">
        <v>0</v>
      </c>
      <c r="G185" s="97">
        <v>0</v>
      </c>
      <c r="H185" s="97">
        <v>0</v>
      </c>
      <c r="I185" s="97">
        <v>0</v>
      </c>
      <c r="J185" s="97">
        <v>0</v>
      </c>
      <c r="K185" s="97">
        <v>0</v>
      </c>
    </row>
    <row r="186" spans="1:11">
      <c r="A186" s="108" t="s">
        <v>18</v>
      </c>
      <c r="B186" s="97">
        <v>0</v>
      </c>
      <c r="C186" s="97">
        <v>0</v>
      </c>
      <c r="D186" s="97">
        <v>0</v>
      </c>
      <c r="E186" s="97">
        <v>1</v>
      </c>
      <c r="F186" s="97">
        <v>0</v>
      </c>
      <c r="G186" s="97">
        <v>56</v>
      </c>
      <c r="H186" s="97">
        <v>5066</v>
      </c>
      <c r="I186" s="97">
        <v>120</v>
      </c>
      <c r="J186" s="97">
        <v>62</v>
      </c>
      <c r="K186" s="97">
        <v>5305</v>
      </c>
    </row>
    <row r="187" spans="1:11">
      <c r="A187" s="108" t="s">
        <v>48</v>
      </c>
      <c r="B187" s="97">
        <v>0</v>
      </c>
      <c r="C187" s="97">
        <v>0</v>
      </c>
      <c r="D187" s="97">
        <v>0</v>
      </c>
      <c r="E187" s="97">
        <v>0</v>
      </c>
      <c r="F187" s="97">
        <v>0</v>
      </c>
      <c r="G187" s="97">
        <v>0</v>
      </c>
      <c r="H187" s="97">
        <v>0</v>
      </c>
      <c r="I187" s="97">
        <v>0</v>
      </c>
      <c r="J187" s="97">
        <v>0</v>
      </c>
      <c r="K187" s="97">
        <v>0</v>
      </c>
    </row>
    <row r="188" spans="1:11">
      <c r="A188" s="108" t="s">
        <v>13</v>
      </c>
      <c r="B188" s="97">
        <v>0</v>
      </c>
      <c r="C188" s="97">
        <v>0</v>
      </c>
      <c r="D188" s="97">
        <v>0</v>
      </c>
      <c r="E188" s="97">
        <v>0</v>
      </c>
      <c r="F188" s="97">
        <v>0</v>
      </c>
      <c r="G188" s="97">
        <v>0</v>
      </c>
      <c r="H188" s="97">
        <v>1</v>
      </c>
      <c r="I188" s="97">
        <v>9</v>
      </c>
      <c r="J188" s="97">
        <v>136</v>
      </c>
      <c r="K188" s="97">
        <v>146</v>
      </c>
    </row>
    <row r="189" spans="1:11">
      <c r="A189" s="108" t="s">
        <v>14</v>
      </c>
      <c r="B189" s="97">
        <v>0</v>
      </c>
      <c r="C189" s="97">
        <v>0</v>
      </c>
      <c r="D189" s="97">
        <v>108</v>
      </c>
      <c r="E189" s="97">
        <v>4</v>
      </c>
      <c r="F189" s="97">
        <v>14</v>
      </c>
      <c r="G189" s="97">
        <v>84</v>
      </c>
      <c r="H189" s="97">
        <v>1658</v>
      </c>
      <c r="I189" s="97">
        <v>655</v>
      </c>
      <c r="J189" s="97">
        <v>25</v>
      </c>
      <c r="K189" s="97">
        <v>2548</v>
      </c>
    </row>
    <row r="190" spans="1:11">
      <c r="A190" s="108" t="s">
        <v>42</v>
      </c>
      <c r="B190" s="97">
        <v>0</v>
      </c>
      <c r="C190" s="97">
        <v>2</v>
      </c>
      <c r="D190" s="97">
        <v>0</v>
      </c>
      <c r="E190" s="97">
        <v>0</v>
      </c>
      <c r="F190" s="97">
        <v>0</v>
      </c>
      <c r="G190" s="97">
        <v>0</v>
      </c>
      <c r="H190" s="97">
        <v>2</v>
      </c>
      <c r="I190" s="97">
        <v>0</v>
      </c>
      <c r="J190" s="97">
        <v>0</v>
      </c>
      <c r="K190" s="97">
        <v>4</v>
      </c>
    </row>
    <row r="191" spans="1:11">
      <c r="A191" s="108" t="s">
        <v>54</v>
      </c>
      <c r="B191" s="97">
        <v>0</v>
      </c>
      <c r="C191" s="97">
        <v>0</v>
      </c>
      <c r="D191" s="97">
        <v>0</v>
      </c>
      <c r="E191" s="97">
        <v>0</v>
      </c>
      <c r="F191" s="97">
        <v>0</v>
      </c>
      <c r="G191" s="97">
        <v>0</v>
      </c>
      <c r="H191" s="97">
        <v>0</v>
      </c>
      <c r="I191" s="97">
        <v>0</v>
      </c>
      <c r="J191" s="97">
        <v>0</v>
      </c>
      <c r="K191" s="97">
        <v>0</v>
      </c>
    </row>
    <row r="192" spans="1:11">
      <c r="A192" s="108" t="s">
        <v>55</v>
      </c>
      <c r="B192" s="97">
        <v>0</v>
      </c>
      <c r="C192" s="97">
        <v>0</v>
      </c>
      <c r="D192" s="97">
        <v>0</v>
      </c>
      <c r="E192" s="97">
        <v>0</v>
      </c>
      <c r="F192" s="97">
        <v>0</v>
      </c>
      <c r="G192" s="97">
        <v>0</v>
      </c>
      <c r="H192" s="97">
        <v>0</v>
      </c>
      <c r="I192" s="97">
        <v>0</v>
      </c>
      <c r="J192" s="97">
        <v>0</v>
      </c>
      <c r="K192" s="97">
        <v>0</v>
      </c>
    </row>
    <row r="193" spans="1:11">
      <c r="A193" s="108" t="s">
        <v>15</v>
      </c>
      <c r="B193" s="97">
        <v>0</v>
      </c>
      <c r="C193" s="97">
        <v>0</v>
      </c>
      <c r="D193" s="97">
        <v>0</v>
      </c>
      <c r="E193" s="97">
        <v>0</v>
      </c>
      <c r="F193" s="97">
        <v>0</v>
      </c>
      <c r="G193" s="97">
        <v>0</v>
      </c>
      <c r="H193" s="97">
        <v>4</v>
      </c>
      <c r="I193" s="97">
        <v>14</v>
      </c>
      <c r="J193" s="97">
        <v>0</v>
      </c>
      <c r="K193" s="97">
        <v>18</v>
      </c>
    </row>
    <row r="194" spans="1:11">
      <c r="A194" s="108" t="s">
        <v>56</v>
      </c>
      <c r="B194" s="97">
        <v>0</v>
      </c>
      <c r="C194" s="97">
        <v>0</v>
      </c>
      <c r="D194" s="97">
        <v>0</v>
      </c>
      <c r="E194" s="97">
        <v>0</v>
      </c>
      <c r="F194" s="97">
        <v>0</v>
      </c>
      <c r="G194" s="97">
        <v>0</v>
      </c>
      <c r="H194" s="97">
        <v>19</v>
      </c>
      <c r="I194" s="97">
        <v>3</v>
      </c>
      <c r="J194" s="97">
        <v>0</v>
      </c>
      <c r="K194" s="97">
        <v>22</v>
      </c>
    </row>
    <row r="195" spans="1:11">
      <c r="A195" s="108" t="s">
        <v>49</v>
      </c>
      <c r="B195" s="97">
        <v>0</v>
      </c>
      <c r="C195" s="97">
        <v>0</v>
      </c>
      <c r="D195" s="97">
        <v>0</v>
      </c>
      <c r="E195" s="97">
        <v>0</v>
      </c>
      <c r="F195" s="97">
        <v>0</v>
      </c>
      <c r="G195" s="97">
        <v>6</v>
      </c>
      <c r="H195" s="97">
        <v>155</v>
      </c>
      <c r="I195" s="97">
        <v>142</v>
      </c>
      <c r="J195" s="97">
        <v>41</v>
      </c>
      <c r="K195" s="97">
        <v>344</v>
      </c>
    </row>
    <row r="196" spans="1:11">
      <c r="A196" s="108" t="s">
        <v>16</v>
      </c>
      <c r="B196" s="97">
        <v>0</v>
      </c>
      <c r="C196" s="97">
        <v>0</v>
      </c>
      <c r="D196" s="97">
        <v>0</v>
      </c>
      <c r="E196" s="97">
        <v>0</v>
      </c>
      <c r="F196" s="97">
        <v>0</v>
      </c>
      <c r="G196" s="97">
        <v>0</v>
      </c>
      <c r="H196" s="97">
        <v>0</v>
      </c>
      <c r="I196" s="97">
        <v>0</v>
      </c>
      <c r="J196" s="97">
        <v>0</v>
      </c>
      <c r="K196" s="97">
        <v>0</v>
      </c>
    </row>
    <row r="197" spans="1:11">
      <c r="A197" s="108" t="s">
        <v>57</v>
      </c>
      <c r="B197" s="97">
        <v>0</v>
      </c>
      <c r="C197" s="97">
        <v>0</v>
      </c>
      <c r="D197" s="97">
        <v>0</v>
      </c>
      <c r="E197" s="97">
        <v>0</v>
      </c>
      <c r="F197" s="97">
        <v>0</v>
      </c>
      <c r="G197" s="97">
        <v>0</v>
      </c>
      <c r="H197" s="97">
        <v>0</v>
      </c>
      <c r="I197" s="97">
        <v>0</v>
      </c>
      <c r="J197" s="97">
        <v>0</v>
      </c>
      <c r="K197" s="97">
        <v>0</v>
      </c>
    </row>
    <row r="198" spans="1:11">
      <c r="A198" s="108" t="s">
        <v>17</v>
      </c>
      <c r="B198" s="97">
        <v>0</v>
      </c>
      <c r="C198" s="97">
        <v>0</v>
      </c>
      <c r="D198" s="97">
        <v>0</v>
      </c>
      <c r="E198" s="97">
        <v>0</v>
      </c>
      <c r="F198" s="97">
        <v>0</v>
      </c>
      <c r="G198" s="97">
        <v>500</v>
      </c>
      <c r="H198" s="97">
        <v>0</v>
      </c>
      <c r="I198" s="97">
        <v>200</v>
      </c>
      <c r="J198" s="97">
        <v>3</v>
      </c>
      <c r="K198" s="97">
        <v>703</v>
      </c>
    </row>
    <row r="199" spans="1:11">
      <c r="A199" s="108" t="s">
        <v>222</v>
      </c>
      <c r="B199" s="97">
        <v>0</v>
      </c>
      <c r="C199" s="97">
        <v>0</v>
      </c>
      <c r="D199" s="97">
        <v>0</v>
      </c>
      <c r="E199" s="97">
        <v>0</v>
      </c>
      <c r="F199" s="97">
        <v>0</v>
      </c>
      <c r="G199" s="97">
        <v>0</v>
      </c>
      <c r="H199" s="97">
        <v>0</v>
      </c>
      <c r="I199" s="97">
        <v>2</v>
      </c>
      <c r="J199" s="97">
        <v>3</v>
      </c>
      <c r="K199" s="97">
        <v>5</v>
      </c>
    </row>
    <row r="200" spans="1:11">
      <c r="A200" s="173" t="s">
        <v>24</v>
      </c>
      <c r="B200" s="174">
        <v>1</v>
      </c>
      <c r="C200" s="174">
        <v>13</v>
      </c>
      <c r="D200" s="174">
        <v>151</v>
      </c>
      <c r="E200" s="174">
        <v>59</v>
      </c>
      <c r="F200" s="174">
        <v>102</v>
      </c>
      <c r="G200" s="174">
        <v>941</v>
      </c>
      <c r="H200" s="174">
        <v>12488</v>
      </c>
      <c r="I200" s="174">
        <v>4018</v>
      </c>
      <c r="J200" s="174">
        <v>850</v>
      </c>
      <c r="K200" s="174">
        <v>18623</v>
      </c>
    </row>
  </sheetData>
  <sortState ref="N7:T39">
    <sortCondition descending="1" ref="T7:T39"/>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2:AG946"/>
  <sheetViews>
    <sheetView zoomScaleNormal="100" workbookViewId="0"/>
  </sheetViews>
  <sheetFormatPr defaultRowHeight="15"/>
  <cols>
    <col min="1" max="1" width="27.7109375" customWidth="1"/>
    <col min="2" max="33" width="10.7109375" customWidth="1"/>
  </cols>
  <sheetData>
    <row r="2" spans="1:24">
      <c r="A2" s="1" t="s">
        <v>229</v>
      </c>
      <c r="X2" s="2"/>
    </row>
    <row r="3" spans="1:24">
      <c r="A3" s="2" t="s">
        <v>159</v>
      </c>
    </row>
    <row r="4" spans="1:24">
      <c r="A4" s="2" t="s">
        <v>233</v>
      </c>
    </row>
    <row r="6" spans="1:24">
      <c r="A6" s="1"/>
      <c r="B6" s="1"/>
      <c r="C6" s="1"/>
      <c r="D6" s="1"/>
      <c r="E6" s="1"/>
      <c r="F6" s="1"/>
      <c r="G6" s="1"/>
      <c r="H6" s="1"/>
      <c r="I6" s="35" t="s">
        <v>80</v>
      </c>
      <c r="J6" s="35" t="s">
        <v>80</v>
      </c>
      <c r="K6" s="35" t="s">
        <v>80</v>
      </c>
      <c r="L6" s="35" t="s">
        <v>80</v>
      </c>
      <c r="M6" s="35" t="s">
        <v>80</v>
      </c>
    </row>
    <row r="7" spans="1:24">
      <c r="A7" s="1"/>
      <c r="B7" s="1"/>
      <c r="C7" s="1"/>
      <c r="D7" s="1"/>
      <c r="E7" s="1"/>
      <c r="F7" s="1"/>
      <c r="G7" s="1"/>
      <c r="H7" s="1"/>
      <c r="I7" s="35" t="s">
        <v>129</v>
      </c>
      <c r="J7" s="35" t="s">
        <v>129</v>
      </c>
      <c r="K7" s="35" t="s">
        <v>129</v>
      </c>
      <c r="L7" s="35" t="s">
        <v>129</v>
      </c>
      <c r="M7" s="35" t="s">
        <v>129</v>
      </c>
    </row>
    <row r="8" spans="1:24">
      <c r="A8" s="34" t="s">
        <v>19</v>
      </c>
      <c r="B8" s="8">
        <v>1986</v>
      </c>
      <c r="C8" s="8">
        <v>1989</v>
      </c>
      <c r="D8" s="8">
        <v>1990</v>
      </c>
      <c r="E8" s="8">
        <v>1991</v>
      </c>
      <c r="F8" s="8">
        <v>1992</v>
      </c>
      <c r="G8" s="8">
        <v>1993</v>
      </c>
      <c r="H8" s="8">
        <v>1994</v>
      </c>
      <c r="I8" s="8">
        <v>2009</v>
      </c>
      <c r="J8" s="8">
        <v>2010</v>
      </c>
      <c r="K8" s="8">
        <v>2011</v>
      </c>
      <c r="L8" s="8">
        <v>2012</v>
      </c>
      <c r="M8" s="8">
        <v>2013</v>
      </c>
    </row>
    <row r="9" spans="1:24">
      <c r="A9" s="3" t="s">
        <v>1</v>
      </c>
      <c r="B9" s="85">
        <v>6</v>
      </c>
      <c r="C9" s="85">
        <v>8</v>
      </c>
      <c r="D9" s="85">
        <v>1</v>
      </c>
      <c r="E9" s="85">
        <v>9</v>
      </c>
      <c r="F9" s="85">
        <v>27</v>
      </c>
      <c r="G9" s="85">
        <v>22</v>
      </c>
      <c r="H9" s="85">
        <v>28</v>
      </c>
      <c r="I9" s="85">
        <v>159</v>
      </c>
      <c r="J9" s="85">
        <v>158</v>
      </c>
      <c r="K9" s="85">
        <v>142</v>
      </c>
      <c r="L9" s="97">
        <v>118</v>
      </c>
      <c r="M9" s="97">
        <v>86</v>
      </c>
    </row>
    <row r="10" spans="1:24">
      <c r="A10" s="3" t="s">
        <v>47</v>
      </c>
      <c r="B10" s="85"/>
      <c r="C10" s="85"/>
      <c r="D10" s="85">
        <v>5</v>
      </c>
      <c r="E10" s="85">
        <v>26</v>
      </c>
      <c r="F10" s="85">
        <v>9</v>
      </c>
      <c r="G10" s="85"/>
      <c r="H10" s="85">
        <v>1</v>
      </c>
      <c r="I10" s="85">
        <v>3</v>
      </c>
      <c r="J10" s="85"/>
      <c r="K10" s="85"/>
      <c r="L10" s="97">
        <v>1</v>
      </c>
      <c r="M10" s="97">
        <v>2</v>
      </c>
    </row>
    <row r="11" spans="1:24">
      <c r="A11" s="3" t="s">
        <v>43</v>
      </c>
      <c r="B11" s="85"/>
      <c r="C11" s="85"/>
      <c r="D11" s="85"/>
      <c r="E11" s="85"/>
      <c r="F11" s="85"/>
      <c r="G11" s="85"/>
      <c r="H11" s="85">
        <v>7</v>
      </c>
      <c r="I11" s="85">
        <v>4</v>
      </c>
      <c r="J11" s="85">
        <v>39</v>
      </c>
      <c r="K11" s="85">
        <v>2</v>
      </c>
      <c r="L11" s="97">
        <v>90</v>
      </c>
      <c r="M11" s="97">
        <v>89</v>
      </c>
    </row>
    <row r="12" spans="1:24">
      <c r="A12" s="3" t="s">
        <v>2</v>
      </c>
      <c r="B12" s="85">
        <v>275</v>
      </c>
      <c r="C12" s="85">
        <v>1</v>
      </c>
      <c r="D12" s="85">
        <v>86</v>
      </c>
      <c r="E12" s="85">
        <v>52</v>
      </c>
      <c r="F12" s="85">
        <v>244</v>
      </c>
      <c r="G12" s="85">
        <v>51</v>
      </c>
      <c r="H12" s="85">
        <v>79</v>
      </c>
      <c r="I12" s="85">
        <v>170</v>
      </c>
      <c r="J12" s="85">
        <v>307</v>
      </c>
      <c r="K12" s="85">
        <v>241</v>
      </c>
      <c r="L12" s="97">
        <v>351</v>
      </c>
      <c r="M12" s="97">
        <v>204</v>
      </c>
    </row>
    <row r="13" spans="1:24">
      <c r="A13" s="3" t="s">
        <v>45</v>
      </c>
      <c r="B13" s="85"/>
      <c r="C13" s="85"/>
      <c r="D13" s="85"/>
      <c r="E13" s="85"/>
      <c r="F13" s="85"/>
      <c r="G13" s="85"/>
      <c r="H13" s="85"/>
      <c r="I13" s="85"/>
      <c r="J13" s="85">
        <v>1</v>
      </c>
      <c r="K13" s="85"/>
      <c r="L13" s="97"/>
      <c r="M13" s="97"/>
    </row>
    <row r="14" spans="1:24">
      <c r="A14" s="3" t="s">
        <v>3</v>
      </c>
      <c r="B14" s="85"/>
      <c r="C14" s="85"/>
      <c r="D14" s="85"/>
      <c r="E14" s="85"/>
      <c r="F14" s="85">
        <v>17</v>
      </c>
      <c r="G14" s="85">
        <v>4</v>
      </c>
      <c r="H14" s="85"/>
      <c r="I14" s="85">
        <v>7</v>
      </c>
      <c r="J14" s="85">
        <v>13</v>
      </c>
      <c r="K14" s="85">
        <v>19</v>
      </c>
      <c r="L14" s="97">
        <v>44</v>
      </c>
      <c r="M14" s="97">
        <v>18</v>
      </c>
    </row>
    <row r="15" spans="1:24">
      <c r="A15" s="3" t="s">
        <v>4</v>
      </c>
      <c r="B15" s="85"/>
      <c r="C15" s="85"/>
      <c r="D15" s="85"/>
      <c r="E15" s="85"/>
      <c r="F15" s="85"/>
      <c r="G15" s="85"/>
      <c r="H15" s="85"/>
      <c r="I15" s="85"/>
      <c r="J15" s="85">
        <v>20</v>
      </c>
      <c r="K15" s="85">
        <v>3</v>
      </c>
      <c r="L15" s="97">
        <v>3</v>
      </c>
      <c r="M15" s="97">
        <v>3</v>
      </c>
    </row>
    <row r="16" spans="1:24">
      <c r="A16" s="3" t="s">
        <v>5</v>
      </c>
      <c r="B16" s="85"/>
      <c r="C16" s="85"/>
      <c r="D16" s="85"/>
      <c r="E16" s="85"/>
      <c r="F16" s="85"/>
      <c r="G16" s="85"/>
      <c r="H16" s="85"/>
      <c r="I16" s="85"/>
      <c r="J16" s="85">
        <v>3</v>
      </c>
      <c r="K16" s="85"/>
      <c r="L16" s="97">
        <v>2</v>
      </c>
      <c r="M16" s="97">
        <v>2</v>
      </c>
    </row>
    <row r="17" spans="1:13">
      <c r="A17" s="3" t="s">
        <v>7</v>
      </c>
      <c r="B17" s="85"/>
      <c r="C17" s="85"/>
      <c r="D17" s="85"/>
      <c r="E17" s="85">
        <v>1</v>
      </c>
      <c r="F17" s="85">
        <v>9</v>
      </c>
      <c r="G17" s="85">
        <v>1</v>
      </c>
      <c r="H17" s="85"/>
      <c r="I17" s="85">
        <v>2</v>
      </c>
      <c r="J17" s="85">
        <v>6</v>
      </c>
      <c r="K17" s="85">
        <v>14</v>
      </c>
      <c r="L17" s="97">
        <v>11</v>
      </c>
      <c r="M17" s="97">
        <v>59</v>
      </c>
    </row>
    <row r="18" spans="1:13">
      <c r="A18" s="3" t="s">
        <v>52</v>
      </c>
      <c r="B18" s="85"/>
      <c r="C18" s="85"/>
      <c r="D18" s="85"/>
      <c r="E18" s="85">
        <v>1</v>
      </c>
      <c r="F18" s="85">
        <v>2</v>
      </c>
      <c r="G18" s="85"/>
      <c r="H18" s="85"/>
      <c r="I18" s="85">
        <v>3</v>
      </c>
      <c r="J18" s="85"/>
      <c r="K18" s="85"/>
      <c r="L18" s="97">
        <v>4</v>
      </c>
      <c r="M18" s="97">
        <v>3</v>
      </c>
    </row>
    <row r="19" spans="1:13">
      <c r="A19" s="3" t="s">
        <v>53</v>
      </c>
      <c r="B19" s="85"/>
      <c r="C19" s="85"/>
      <c r="D19" s="85"/>
      <c r="E19" s="85"/>
      <c r="F19" s="85"/>
      <c r="G19" s="85"/>
      <c r="H19" s="85">
        <v>1</v>
      </c>
      <c r="I19" s="85">
        <v>18</v>
      </c>
      <c r="J19" s="85"/>
      <c r="K19" s="85">
        <v>2</v>
      </c>
      <c r="L19" s="97"/>
      <c r="M19" s="97"/>
    </row>
    <row r="20" spans="1:13">
      <c r="A20" s="3" t="s">
        <v>44</v>
      </c>
      <c r="B20" s="85"/>
      <c r="C20" s="85">
        <v>4</v>
      </c>
      <c r="D20" s="85"/>
      <c r="E20" s="85">
        <v>1</v>
      </c>
      <c r="F20" s="85">
        <v>1</v>
      </c>
      <c r="G20" s="85"/>
      <c r="H20" s="85">
        <v>2</v>
      </c>
      <c r="I20" s="85">
        <v>3</v>
      </c>
      <c r="J20" s="85">
        <v>10</v>
      </c>
      <c r="K20" s="85">
        <v>1</v>
      </c>
      <c r="L20" s="97">
        <v>7</v>
      </c>
      <c r="M20" s="97"/>
    </row>
    <row r="21" spans="1:13">
      <c r="A21" s="3" t="s">
        <v>8</v>
      </c>
      <c r="B21" s="85"/>
      <c r="C21" s="85"/>
      <c r="D21" s="85"/>
      <c r="E21" s="85">
        <v>5</v>
      </c>
      <c r="F21" s="85">
        <v>2</v>
      </c>
      <c r="G21" s="85">
        <v>1</v>
      </c>
      <c r="H21" s="85">
        <v>2</v>
      </c>
      <c r="I21" s="85">
        <v>3</v>
      </c>
      <c r="J21" s="85">
        <v>37</v>
      </c>
      <c r="K21" s="85">
        <v>20</v>
      </c>
      <c r="L21" s="97">
        <v>7</v>
      </c>
      <c r="M21" s="97">
        <v>61</v>
      </c>
    </row>
    <row r="22" spans="1:13">
      <c r="A22" s="3" t="s">
        <v>9</v>
      </c>
      <c r="B22" s="85">
        <v>1000</v>
      </c>
      <c r="C22" s="85">
        <v>75</v>
      </c>
      <c r="D22" s="85">
        <v>3015</v>
      </c>
      <c r="E22" s="85">
        <v>602</v>
      </c>
      <c r="F22" s="85">
        <v>10010</v>
      </c>
      <c r="G22" s="85">
        <v>1200</v>
      </c>
      <c r="H22" s="85">
        <v>830</v>
      </c>
      <c r="I22" s="85">
        <v>69</v>
      </c>
      <c r="J22" s="85">
        <v>39</v>
      </c>
      <c r="K22" s="85">
        <v>238</v>
      </c>
      <c r="L22" s="97">
        <v>541</v>
      </c>
      <c r="M22" s="97">
        <v>280</v>
      </c>
    </row>
    <row r="23" spans="1:13">
      <c r="A23" s="3" t="s">
        <v>46</v>
      </c>
      <c r="B23" s="85">
        <v>1</v>
      </c>
      <c r="C23" s="85"/>
      <c r="D23" s="85">
        <v>3</v>
      </c>
      <c r="E23" s="85"/>
      <c r="F23" s="85">
        <v>7</v>
      </c>
      <c r="G23" s="85">
        <v>1</v>
      </c>
      <c r="H23" s="85">
        <v>8</v>
      </c>
      <c r="I23" s="85"/>
      <c r="J23" s="85">
        <v>6</v>
      </c>
      <c r="K23" s="85"/>
      <c r="L23" s="97">
        <v>1</v>
      </c>
      <c r="M23" s="97">
        <v>8</v>
      </c>
    </row>
    <row r="24" spans="1:13">
      <c r="A24" s="3" t="s">
        <v>10</v>
      </c>
      <c r="B24" s="85">
        <v>600</v>
      </c>
      <c r="C24" s="85">
        <v>451</v>
      </c>
      <c r="D24" s="85">
        <v>1812</v>
      </c>
      <c r="E24" s="85">
        <v>766</v>
      </c>
      <c r="F24" s="85">
        <v>1730</v>
      </c>
      <c r="G24" s="85">
        <v>500</v>
      </c>
      <c r="H24" s="85">
        <v>262</v>
      </c>
      <c r="I24" s="85">
        <v>46</v>
      </c>
      <c r="J24" s="85">
        <v>294</v>
      </c>
      <c r="K24" s="85">
        <v>89</v>
      </c>
      <c r="L24" s="97">
        <v>27</v>
      </c>
      <c r="M24" s="97">
        <v>8</v>
      </c>
    </row>
    <row r="25" spans="1:13">
      <c r="A25" s="3" t="s">
        <v>11</v>
      </c>
      <c r="B25" s="85">
        <v>14000</v>
      </c>
      <c r="C25" s="85">
        <v>12025</v>
      </c>
      <c r="D25" s="85">
        <v>2010</v>
      </c>
      <c r="E25" s="85">
        <v>20510</v>
      </c>
      <c r="F25" s="85">
        <v>20725</v>
      </c>
      <c r="G25" s="85">
        <v>7200</v>
      </c>
      <c r="H25" s="85">
        <v>17469</v>
      </c>
      <c r="I25" s="85">
        <v>3071</v>
      </c>
      <c r="J25" s="85">
        <v>4935</v>
      </c>
      <c r="K25" s="85">
        <v>3908</v>
      </c>
      <c r="L25" s="97">
        <v>16040</v>
      </c>
      <c r="M25" s="97">
        <v>7732</v>
      </c>
    </row>
    <row r="26" spans="1:13">
      <c r="A26" s="3" t="s">
        <v>12</v>
      </c>
      <c r="B26" s="85">
        <v>50</v>
      </c>
      <c r="C26" s="85"/>
      <c r="D26" s="85"/>
      <c r="E26" s="85">
        <v>2</v>
      </c>
      <c r="F26" s="85">
        <v>21</v>
      </c>
      <c r="G26" s="85">
        <v>2</v>
      </c>
      <c r="H26" s="85">
        <v>20</v>
      </c>
      <c r="I26" s="85">
        <v>121</v>
      </c>
      <c r="J26" s="85">
        <v>195</v>
      </c>
      <c r="K26" s="85">
        <v>168</v>
      </c>
      <c r="L26" s="97">
        <v>100</v>
      </c>
      <c r="M26" s="97">
        <v>74</v>
      </c>
    </row>
    <row r="27" spans="1:13">
      <c r="A27" s="3" t="s">
        <v>33</v>
      </c>
      <c r="B27" s="85"/>
      <c r="C27" s="85"/>
      <c r="D27" s="85"/>
      <c r="E27" s="85"/>
      <c r="F27" s="85"/>
      <c r="G27" s="85"/>
      <c r="H27" s="85"/>
      <c r="I27" s="85">
        <v>1</v>
      </c>
      <c r="J27" s="85">
        <v>4</v>
      </c>
      <c r="K27" s="85">
        <v>3</v>
      </c>
      <c r="L27" s="97">
        <v>33</v>
      </c>
      <c r="M27" s="97"/>
    </row>
    <row r="28" spans="1:13">
      <c r="A28" s="3" t="s">
        <v>18</v>
      </c>
      <c r="B28" s="85"/>
      <c r="C28" s="85"/>
      <c r="D28" s="85"/>
      <c r="E28" s="85"/>
      <c r="F28" s="85"/>
      <c r="G28" s="85"/>
      <c r="H28" s="85"/>
      <c r="I28" s="85">
        <v>103</v>
      </c>
      <c r="J28" s="85">
        <v>640</v>
      </c>
      <c r="K28" s="85">
        <v>2987</v>
      </c>
      <c r="L28" s="97">
        <v>617</v>
      </c>
      <c r="M28" s="97">
        <v>5272</v>
      </c>
    </row>
    <row r="29" spans="1:13">
      <c r="A29" s="3" t="s">
        <v>48</v>
      </c>
      <c r="B29" s="85"/>
      <c r="C29" s="85"/>
      <c r="D29" s="85"/>
      <c r="E29" s="85"/>
      <c r="F29" s="85"/>
      <c r="G29" s="85"/>
      <c r="H29" s="85"/>
      <c r="I29" s="85"/>
      <c r="J29" s="85">
        <v>1</v>
      </c>
      <c r="K29" s="85">
        <v>8</v>
      </c>
      <c r="L29" s="97">
        <v>8</v>
      </c>
      <c r="M29" s="97"/>
    </row>
    <row r="30" spans="1:13">
      <c r="A30" s="3" t="s">
        <v>13</v>
      </c>
      <c r="B30" s="85">
        <v>2</v>
      </c>
      <c r="C30" s="85"/>
      <c r="D30" s="85"/>
      <c r="E30" s="85">
        <v>1</v>
      </c>
      <c r="F30" s="85">
        <v>1</v>
      </c>
      <c r="G30" s="85"/>
      <c r="H30" s="85"/>
      <c r="I30" s="85"/>
      <c r="J30" s="85"/>
      <c r="K30" s="85"/>
      <c r="L30" s="97">
        <v>1</v>
      </c>
      <c r="M30" s="97">
        <v>139</v>
      </c>
    </row>
    <row r="31" spans="1:13">
      <c r="A31" s="3" t="s">
        <v>14</v>
      </c>
      <c r="B31" s="85">
        <v>130</v>
      </c>
      <c r="C31" s="85">
        <v>1760</v>
      </c>
      <c r="D31" s="85">
        <v>133</v>
      </c>
      <c r="E31" s="85">
        <v>1219</v>
      </c>
      <c r="F31" s="85">
        <v>3271</v>
      </c>
      <c r="G31" s="85">
        <v>562</v>
      </c>
      <c r="H31" s="85">
        <v>642</v>
      </c>
      <c r="I31" s="85">
        <v>1091</v>
      </c>
      <c r="J31" s="85">
        <v>535</v>
      </c>
      <c r="K31" s="85">
        <v>938</v>
      </c>
      <c r="L31" s="97">
        <v>1157</v>
      </c>
      <c r="M31" s="97">
        <v>2431</v>
      </c>
    </row>
    <row r="32" spans="1:13">
      <c r="A32" s="3" t="s">
        <v>42</v>
      </c>
      <c r="B32" s="85"/>
      <c r="C32" s="85"/>
      <c r="D32" s="85"/>
      <c r="E32" s="85"/>
      <c r="F32" s="85">
        <v>7</v>
      </c>
      <c r="G32" s="85">
        <v>2</v>
      </c>
      <c r="H32" s="85"/>
      <c r="I32" s="85"/>
      <c r="J32" s="85"/>
      <c r="K32" s="85"/>
      <c r="L32" s="97">
        <v>1</v>
      </c>
      <c r="M32" s="97"/>
    </row>
    <row r="33" spans="1:15">
      <c r="A33" s="3" t="s">
        <v>54</v>
      </c>
      <c r="B33" s="85"/>
      <c r="C33" s="85"/>
      <c r="D33" s="85"/>
      <c r="E33" s="85"/>
      <c r="F33" s="85"/>
      <c r="G33" s="85"/>
      <c r="H33" s="85"/>
      <c r="I33" s="85">
        <v>1</v>
      </c>
      <c r="J33" s="85"/>
      <c r="K33" s="85"/>
      <c r="L33" s="97">
        <v>6</v>
      </c>
      <c r="M33" s="97"/>
    </row>
    <row r="34" spans="1:15">
      <c r="A34" s="3" t="s">
        <v>55</v>
      </c>
      <c r="B34" s="85"/>
      <c r="C34" s="85"/>
      <c r="D34" s="85"/>
      <c r="E34" s="85"/>
      <c r="F34" s="85"/>
      <c r="G34" s="85">
        <v>1</v>
      </c>
      <c r="H34" s="85">
        <v>2</v>
      </c>
      <c r="I34" s="85"/>
      <c r="J34" s="85"/>
      <c r="K34" s="85"/>
      <c r="L34" s="97"/>
      <c r="M34" s="97"/>
    </row>
    <row r="35" spans="1:15">
      <c r="A35" s="3" t="s">
        <v>15</v>
      </c>
      <c r="B35" s="85">
        <v>600</v>
      </c>
      <c r="C35" s="85">
        <v>525</v>
      </c>
      <c r="D35" s="85">
        <v>58</v>
      </c>
      <c r="E35" s="85">
        <v>183</v>
      </c>
      <c r="F35" s="85">
        <v>1354</v>
      </c>
      <c r="G35" s="85">
        <v>325</v>
      </c>
      <c r="H35" s="85">
        <v>175</v>
      </c>
      <c r="I35" s="85">
        <v>22</v>
      </c>
      <c r="J35" s="85"/>
      <c r="K35" s="85">
        <v>32</v>
      </c>
      <c r="L35" s="97">
        <v>63</v>
      </c>
      <c r="M35" s="97">
        <v>16</v>
      </c>
    </row>
    <row r="36" spans="1:15">
      <c r="A36" s="3" t="s">
        <v>56</v>
      </c>
      <c r="B36" s="85"/>
      <c r="C36" s="85"/>
      <c r="D36" s="85"/>
      <c r="E36" s="85"/>
      <c r="F36" s="85"/>
      <c r="G36" s="85"/>
      <c r="H36" s="85"/>
      <c r="I36" s="85"/>
      <c r="J36" s="85"/>
      <c r="K36" s="85"/>
      <c r="L36" s="97">
        <v>1</v>
      </c>
      <c r="M36" s="97">
        <v>19</v>
      </c>
    </row>
    <row r="37" spans="1:15">
      <c r="A37" s="3" t="s">
        <v>82</v>
      </c>
      <c r="B37" s="85"/>
      <c r="C37" s="85"/>
      <c r="D37" s="85"/>
      <c r="E37" s="85"/>
      <c r="F37" s="85"/>
      <c r="G37" s="85"/>
      <c r="H37" s="85"/>
      <c r="I37" s="85">
        <v>97</v>
      </c>
      <c r="J37" s="85">
        <v>71</v>
      </c>
      <c r="K37" s="85">
        <v>42</v>
      </c>
      <c r="L37" s="97">
        <v>75</v>
      </c>
      <c r="M37" s="97">
        <v>304</v>
      </c>
    </row>
    <row r="38" spans="1:15">
      <c r="A38" s="3" t="s">
        <v>16</v>
      </c>
      <c r="B38" s="85"/>
      <c r="C38" s="85"/>
      <c r="D38" s="85"/>
      <c r="E38" s="85"/>
      <c r="F38" s="85"/>
      <c r="G38" s="85"/>
      <c r="H38" s="85"/>
      <c r="I38" s="85"/>
      <c r="J38" s="85"/>
      <c r="K38" s="85"/>
      <c r="L38" s="97"/>
      <c r="M38" s="97"/>
    </row>
    <row r="39" spans="1:15">
      <c r="A39" s="183" t="s">
        <v>17</v>
      </c>
      <c r="B39" s="30"/>
      <c r="C39" s="25"/>
      <c r="D39" s="25"/>
      <c r="E39" s="25">
        <v>100</v>
      </c>
      <c r="F39" s="25"/>
      <c r="G39" s="25"/>
      <c r="H39" s="25">
        <v>100</v>
      </c>
      <c r="I39" s="25"/>
      <c r="J39" s="25"/>
      <c r="K39" s="25">
        <v>1</v>
      </c>
      <c r="L39" s="182"/>
      <c r="M39" s="97"/>
    </row>
    <row r="40" spans="1:15" s="2" customFormat="1">
      <c r="A40" s="108" t="s">
        <v>222</v>
      </c>
      <c r="B40" s="184"/>
      <c r="C40" s="40"/>
      <c r="D40" s="40"/>
      <c r="E40" s="40"/>
      <c r="F40" s="40"/>
      <c r="G40" s="40"/>
      <c r="H40" s="40"/>
      <c r="I40" s="40"/>
      <c r="J40" s="40"/>
      <c r="K40" s="40"/>
      <c r="L40" s="123"/>
      <c r="M40" s="123">
        <v>5</v>
      </c>
      <c r="N40"/>
      <c r="O40"/>
    </row>
    <row r="41" spans="1:15">
      <c r="A41" s="11" t="s">
        <v>24</v>
      </c>
      <c r="B41" s="85">
        <v>16664</v>
      </c>
      <c r="C41" s="85">
        <v>14849</v>
      </c>
      <c r="D41" s="85">
        <v>7123</v>
      </c>
      <c r="E41" s="85">
        <v>23478</v>
      </c>
      <c r="F41" s="85">
        <v>37437</v>
      </c>
      <c r="G41" s="85">
        <v>9872</v>
      </c>
      <c r="H41" s="85">
        <v>19628</v>
      </c>
      <c r="I41" s="85">
        <v>4994</v>
      </c>
      <c r="J41" s="85">
        <v>7314</v>
      </c>
      <c r="K41" s="85">
        <v>8858</v>
      </c>
      <c r="L41" s="97">
        <v>19309</v>
      </c>
      <c r="M41" s="97">
        <v>16815</v>
      </c>
    </row>
    <row r="42" spans="1:15">
      <c r="A42" s="96" t="s">
        <v>136</v>
      </c>
      <c r="B42" s="20">
        <f>SUM(B41:H41)/7</f>
        <v>18435.857142857141</v>
      </c>
      <c r="M42" s="20"/>
    </row>
    <row r="43" spans="1:15">
      <c r="A43" s="96" t="s">
        <v>137</v>
      </c>
      <c r="B43" s="20">
        <f>SUM(I41:M41)/5</f>
        <v>11458</v>
      </c>
    </row>
    <row r="45" spans="1:15">
      <c r="A45" t="s">
        <v>83</v>
      </c>
      <c r="B45">
        <v>1986</v>
      </c>
      <c r="C45">
        <v>1989</v>
      </c>
      <c r="D45">
        <v>1990</v>
      </c>
      <c r="E45">
        <v>1991</v>
      </c>
      <c r="F45">
        <v>1992</v>
      </c>
      <c r="G45">
        <v>1993</v>
      </c>
      <c r="H45">
        <v>1994</v>
      </c>
      <c r="I45">
        <v>2009</v>
      </c>
      <c r="J45">
        <v>2010</v>
      </c>
      <c r="K45">
        <v>2011</v>
      </c>
      <c r="L45">
        <v>2012</v>
      </c>
      <c r="M45">
        <v>2013</v>
      </c>
    </row>
    <row r="46" spans="1:15">
      <c r="A46" s="2" t="s">
        <v>161</v>
      </c>
      <c r="B46" s="85">
        <v>16664</v>
      </c>
      <c r="C46" s="85">
        <v>14849</v>
      </c>
      <c r="D46" s="85">
        <v>7123</v>
      </c>
      <c r="E46" s="85">
        <v>23478</v>
      </c>
      <c r="F46" s="85">
        <v>37437</v>
      </c>
      <c r="G46" s="85">
        <v>9872</v>
      </c>
      <c r="H46" s="85">
        <v>19628</v>
      </c>
    </row>
    <row r="47" spans="1:15">
      <c r="A47" s="9" t="s">
        <v>162</v>
      </c>
      <c r="I47" s="85">
        <v>4994</v>
      </c>
      <c r="J47" s="85">
        <v>7314</v>
      </c>
      <c r="K47" s="85">
        <v>8858</v>
      </c>
      <c r="L47" s="97">
        <v>19309</v>
      </c>
      <c r="M47" s="97">
        <v>16815</v>
      </c>
    </row>
    <row r="49" spans="1:18">
      <c r="A49" s="46" t="s">
        <v>157</v>
      </c>
      <c r="B49" s="1"/>
      <c r="C49" s="1"/>
      <c r="D49" s="1"/>
      <c r="E49" s="1"/>
      <c r="F49" s="1"/>
      <c r="G49" s="1"/>
      <c r="H49" s="1"/>
      <c r="I49" s="2"/>
      <c r="J49" s="2"/>
      <c r="K49" s="2"/>
      <c r="L49" s="2"/>
    </row>
    <row r="50" spans="1:18">
      <c r="A50" s="2"/>
      <c r="B50" s="2"/>
      <c r="C50" s="2"/>
      <c r="D50" s="2"/>
      <c r="E50" s="2"/>
      <c r="F50" s="2"/>
      <c r="G50" s="2"/>
      <c r="H50" s="2"/>
      <c r="I50" s="2"/>
      <c r="J50" s="2"/>
      <c r="K50" s="2"/>
      <c r="L50" s="2"/>
    </row>
    <row r="51" spans="1:18">
      <c r="A51" s="2" t="s">
        <v>158</v>
      </c>
      <c r="B51" s="2"/>
      <c r="C51" s="2"/>
      <c r="D51" s="2"/>
      <c r="E51" s="2"/>
      <c r="F51" s="2"/>
      <c r="G51" s="2"/>
      <c r="H51" s="2"/>
      <c r="I51" s="2"/>
      <c r="J51" s="2"/>
      <c r="K51" s="2"/>
      <c r="L51" s="2"/>
    </row>
    <row r="52" spans="1:18">
      <c r="A52" s="2"/>
      <c r="B52" s="2"/>
      <c r="C52" s="2"/>
      <c r="D52" s="2"/>
      <c r="E52" s="2"/>
      <c r="F52" s="2"/>
      <c r="G52" s="2"/>
      <c r="H52" s="2"/>
      <c r="I52" s="83" t="s">
        <v>120</v>
      </c>
      <c r="J52" s="83" t="s">
        <v>80</v>
      </c>
      <c r="K52" s="83" t="s">
        <v>120</v>
      </c>
      <c r="L52" s="83" t="s">
        <v>80</v>
      </c>
      <c r="M52" s="83" t="s">
        <v>120</v>
      </c>
      <c r="N52" s="83" t="s">
        <v>80</v>
      </c>
      <c r="O52" s="83" t="s">
        <v>120</v>
      </c>
      <c r="P52" s="83" t="s">
        <v>80</v>
      </c>
      <c r="Q52" s="83" t="s">
        <v>120</v>
      </c>
      <c r="R52" s="83" t="s">
        <v>80</v>
      </c>
    </row>
    <row r="53" spans="1:18">
      <c r="A53" s="2"/>
      <c r="B53" s="2"/>
      <c r="C53" s="2"/>
      <c r="D53" s="2"/>
      <c r="E53" s="2"/>
      <c r="F53" s="2"/>
      <c r="G53" s="2"/>
      <c r="H53" s="2"/>
      <c r="I53" s="83" t="s">
        <v>121</v>
      </c>
      <c r="J53" s="83" t="s">
        <v>81</v>
      </c>
      <c r="K53" s="83" t="s">
        <v>121</v>
      </c>
      <c r="L53" s="83" t="s">
        <v>81</v>
      </c>
      <c r="M53" s="83" t="s">
        <v>121</v>
      </c>
      <c r="N53" s="83" t="s">
        <v>81</v>
      </c>
      <c r="O53" s="83" t="s">
        <v>121</v>
      </c>
      <c r="P53" s="83" t="s">
        <v>81</v>
      </c>
      <c r="Q53" s="83" t="s">
        <v>121</v>
      </c>
      <c r="R53" s="83" t="s">
        <v>81</v>
      </c>
    </row>
    <row r="54" spans="1:18">
      <c r="A54" s="6" t="s">
        <v>19</v>
      </c>
      <c r="B54" s="4">
        <v>1986</v>
      </c>
      <c r="C54" s="4">
        <v>1989</v>
      </c>
      <c r="D54" s="4">
        <v>1990</v>
      </c>
      <c r="E54" s="4">
        <v>1991</v>
      </c>
      <c r="F54" s="4">
        <v>1992</v>
      </c>
      <c r="G54" s="4">
        <v>1993</v>
      </c>
      <c r="H54" s="4">
        <v>1994</v>
      </c>
      <c r="I54" s="4">
        <v>2009</v>
      </c>
      <c r="J54" s="4">
        <v>2009</v>
      </c>
      <c r="K54" s="4">
        <v>2010</v>
      </c>
      <c r="L54" s="4">
        <v>2010</v>
      </c>
      <c r="M54" s="4">
        <v>2011</v>
      </c>
      <c r="N54" s="4">
        <v>2011</v>
      </c>
      <c r="O54" s="4">
        <v>2012</v>
      </c>
      <c r="P54" s="4">
        <v>2012</v>
      </c>
      <c r="Q54" s="4">
        <v>2013</v>
      </c>
      <c r="R54" s="4">
        <v>2013</v>
      </c>
    </row>
    <row r="55" spans="1:18">
      <c r="A55" s="3" t="s">
        <v>1</v>
      </c>
      <c r="B55" s="85">
        <v>6</v>
      </c>
      <c r="C55" s="85">
        <v>8</v>
      </c>
      <c r="D55" s="85">
        <v>1</v>
      </c>
      <c r="E55" s="85">
        <v>9</v>
      </c>
      <c r="F55" s="85">
        <v>27</v>
      </c>
      <c r="G55" s="85">
        <v>22</v>
      </c>
      <c r="H55" s="85">
        <v>28</v>
      </c>
      <c r="I55" s="85">
        <v>164</v>
      </c>
      <c r="J55" s="85">
        <v>159</v>
      </c>
      <c r="K55" s="85">
        <v>190</v>
      </c>
      <c r="L55" s="85">
        <v>158</v>
      </c>
      <c r="M55" s="85">
        <v>147</v>
      </c>
      <c r="N55" s="85">
        <v>142</v>
      </c>
      <c r="O55" s="97">
        <v>121</v>
      </c>
      <c r="P55" s="97">
        <v>118</v>
      </c>
      <c r="Q55" s="97">
        <v>92</v>
      </c>
      <c r="R55" s="97">
        <v>86</v>
      </c>
    </row>
    <row r="56" spans="1:18">
      <c r="A56" s="3" t="s">
        <v>47</v>
      </c>
      <c r="B56" s="85"/>
      <c r="C56" s="85"/>
      <c r="D56" s="85">
        <v>5</v>
      </c>
      <c r="E56" s="85">
        <v>26</v>
      </c>
      <c r="F56" s="85">
        <v>9</v>
      </c>
      <c r="G56" s="85"/>
      <c r="H56" s="85">
        <v>1</v>
      </c>
      <c r="I56" s="85">
        <v>3</v>
      </c>
      <c r="J56" s="85">
        <v>3</v>
      </c>
      <c r="K56" s="85"/>
      <c r="L56" s="85"/>
      <c r="M56" s="85">
        <v>1</v>
      </c>
      <c r="N56" s="85"/>
      <c r="O56" s="97">
        <v>1</v>
      </c>
      <c r="P56" s="97">
        <v>1</v>
      </c>
      <c r="Q56" s="97">
        <v>10</v>
      </c>
      <c r="R56" s="97">
        <v>2</v>
      </c>
    </row>
    <row r="57" spans="1:18">
      <c r="A57" s="3" t="s">
        <v>43</v>
      </c>
      <c r="B57" s="85"/>
      <c r="C57" s="85"/>
      <c r="D57" s="85"/>
      <c r="E57" s="85"/>
      <c r="F57" s="85"/>
      <c r="G57" s="85"/>
      <c r="H57" s="85">
        <v>7</v>
      </c>
      <c r="I57" s="85">
        <v>4</v>
      </c>
      <c r="J57" s="85">
        <v>4</v>
      </c>
      <c r="K57" s="85">
        <v>39</v>
      </c>
      <c r="L57" s="85">
        <v>39</v>
      </c>
      <c r="M57" s="85">
        <v>5</v>
      </c>
      <c r="N57" s="85">
        <v>2</v>
      </c>
      <c r="O57" s="97">
        <v>92</v>
      </c>
      <c r="P57" s="97">
        <v>90</v>
      </c>
      <c r="Q57" s="97">
        <v>93</v>
      </c>
      <c r="R57" s="97">
        <v>89</v>
      </c>
    </row>
    <row r="58" spans="1:18">
      <c r="A58" s="3" t="s">
        <v>2</v>
      </c>
      <c r="B58" s="85">
        <v>275</v>
      </c>
      <c r="C58" s="85">
        <v>1</v>
      </c>
      <c r="D58" s="85">
        <v>86</v>
      </c>
      <c r="E58" s="85">
        <v>52</v>
      </c>
      <c r="F58" s="85">
        <v>244</v>
      </c>
      <c r="G58" s="85">
        <v>51</v>
      </c>
      <c r="H58" s="85">
        <v>79</v>
      </c>
      <c r="I58" s="85">
        <v>177</v>
      </c>
      <c r="J58" s="85">
        <v>170</v>
      </c>
      <c r="K58" s="85">
        <v>309</v>
      </c>
      <c r="L58" s="85">
        <v>307</v>
      </c>
      <c r="M58" s="85">
        <v>242</v>
      </c>
      <c r="N58" s="85">
        <v>241</v>
      </c>
      <c r="O58" s="97">
        <v>353</v>
      </c>
      <c r="P58" s="97">
        <v>351</v>
      </c>
      <c r="Q58" s="97">
        <v>205</v>
      </c>
      <c r="R58" s="97">
        <v>204</v>
      </c>
    </row>
    <row r="59" spans="1:18">
      <c r="A59" s="3" t="s">
        <v>45</v>
      </c>
      <c r="B59" s="85"/>
      <c r="C59" s="85"/>
      <c r="D59" s="85"/>
      <c r="E59" s="85"/>
      <c r="F59" s="85"/>
      <c r="G59" s="85"/>
      <c r="H59" s="85"/>
      <c r="I59" s="85">
        <v>11</v>
      </c>
      <c r="J59" s="85"/>
      <c r="K59" s="85">
        <v>7</v>
      </c>
      <c r="L59" s="85">
        <v>1</v>
      </c>
      <c r="M59" s="85">
        <v>7</v>
      </c>
      <c r="N59" s="85"/>
      <c r="O59" s="97">
        <v>8</v>
      </c>
      <c r="P59" s="97"/>
      <c r="Q59" s="97">
        <v>2</v>
      </c>
      <c r="R59" s="97"/>
    </row>
    <row r="60" spans="1:18">
      <c r="A60" s="3" t="s">
        <v>3</v>
      </c>
      <c r="B60" s="85"/>
      <c r="C60" s="85"/>
      <c r="D60" s="85"/>
      <c r="E60" s="85"/>
      <c r="F60" s="85">
        <v>17</v>
      </c>
      <c r="G60" s="85">
        <v>4</v>
      </c>
      <c r="H60" s="85"/>
      <c r="I60" s="85">
        <v>20</v>
      </c>
      <c r="J60" s="85">
        <v>7</v>
      </c>
      <c r="K60" s="85">
        <v>30</v>
      </c>
      <c r="L60" s="85">
        <v>13</v>
      </c>
      <c r="M60" s="85">
        <v>50</v>
      </c>
      <c r="N60" s="85">
        <v>19</v>
      </c>
      <c r="O60" s="97">
        <v>60</v>
      </c>
      <c r="P60" s="97">
        <v>44</v>
      </c>
      <c r="Q60" s="97">
        <v>54</v>
      </c>
      <c r="R60" s="97">
        <v>18</v>
      </c>
    </row>
    <row r="61" spans="1:18">
      <c r="A61" s="3" t="s">
        <v>4</v>
      </c>
      <c r="B61" s="86"/>
      <c r="C61" s="85"/>
      <c r="D61" s="85"/>
      <c r="E61" s="85"/>
      <c r="F61" s="85"/>
      <c r="G61" s="85"/>
      <c r="H61" s="85"/>
      <c r="I61" s="85"/>
      <c r="J61" s="85"/>
      <c r="K61" s="85">
        <v>21</v>
      </c>
      <c r="L61" s="85">
        <v>20</v>
      </c>
      <c r="M61" s="85">
        <v>3</v>
      </c>
      <c r="N61" s="85">
        <v>3</v>
      </c>
      <c r="O61" s="97">
        <v>3</v>
      </c>
      <c r="P61" s="97">
        <v>3</v>
      </c>
      <c r="Q61" s="97">
        <v>9</v>
      </c>
      <c r="R61" s="97">
        <v>3</v>
      </c>
    </row>
    <row r="62" spans="1:18">
      <c r="A62" s="3" t="s">
        <v>5</v>
      </c>
      <c r="B62" s="86"/>
      <c r="C62" s="85"/>
      <c r="D62" s="85"/>
      <c r="E62" s="85"/>
      <c r="F62" s="85"/>
      <c r="G62" s="85"/>
      <c r="H62" s="85"/>
      <c r="I62" s="85"/>
      <c r="J62" s="85"/>
      <c r="K62" s="85">
        <v>8</v>
      </c>
      <c r="L62" s="85">
        <v>3</v>
      </c>
      <c r="M62" s="85"/>
      <c r="N62" s="85"/>
      <c r="O62" s="97">
        <v>2</v>
      </c>
      <c r="P62" s="97">
        <v>2</v>
      </c>
      <c r="Q62" s="97">
        <v>2</v>
      </c>
      <c r="R62" s="97">
        <v>2</v>
      </c>
    </row>
    <row r="63" spans="1:18">
      <c r="A63" s="3" t="s">
        <v>7</v>
      </c>
      <c r="B63" s="85"/>
      <c r="C63" s="85"/>
      <c r="D63" s="85"/>
      <c r="E63" s="85">
        <v>1</v>
      </c>
      <c r="F63" s="85">
        <v>9</v>
      </c>
      <c r="G63" s="85">
        <v>1</v>
      </c>
      <c r="H63" s="85"/>
      <c r="I63" s="85">
        <v>10</v>
      </c>
      <c r="J63" s="85">
        <v>2</v>
      </c>
      <c r="K63" s="85">
        <v>9</v>
      </c>
      <c r="L63" s="85">
        <v>6</v>
      </c>
      <c r="M63" s="85">
        <v>16</v>
      </c>
      <c r="N63" s="85">
        <v>14</v>
      </c>
      <c r="O63" s="97">
        <v>19</v>
      </c>
      <c r="P63" s="97">
        <v>11</v>
      </c>
      <c r="Q63" s="97">
        <v>65</v>
      </c>
      <c r="R63" s="97">
        <v>59</v>
      </c>
    </row>
    <row r="64" spans="1:18">
      <c r="A64" s="3" t="s">
        <v>52</v>
      </c>
      <c r="B64" s="85"/>
      <c r="C64" s="85"/>
      <c r="D64" s="85"/>
      <c r="E64" s="85">
        <v>1</v>
      </c>
      <c r="F64" s="85">
        <v>2</v>
      </c>
      <c r="G64" s="85"/>
      <c r="H64" s="85"/>
      <c r="I64" s="85">
        <v>3</v>
      </c>
      <c r="J64" s="85">
        <v>3</v>
      </c>
      <c r="K64" s="85"/>
      <c r="L64" s="85"/>
      <c r="M64" s="85"/>
      <c r="N64" s="85"/>
      <c r="O64" s="97">
        <v>4</v>
      </c>
      <c r="P64" s="97">
        <v>4</v>
      </c>
      <c r="Q64" s="97">
        <v>6</v>
      </c>
      <c r="R64" s="97">
        <v>3</v>
      </c>
    </row>
    <row r="65" spans="1:18">
      <c r="A65" s="3" t="s">
        <v>53</v>
      </c>
      <c r="B65" s="85"/>
      <c r="C65" s="85"/>
      <c r="D65" s="85"/>
      <c r="E65" s="85"/>
      <c r="F65" s="85"/>
      <c r="G65" s="85"/>
      <c r="H65" s="85">
        <v>1</v>
      </c>
      <c r="I65" s="85">
        <v>18</v>
      </c>
      <c r="J65" s="85">
        <v>18</v>
      </c>
      <c r="K65" s="85"/>
      <c r="L65" s="85"/>
      <c r="M65" s="85">
        <v>2</v>
      </c>
      <c r="N65" s="85">
        <v>2</v>
      </c>
      <c r="O65" s="97"/>
      <c r="P65" s="97"/>
      <c r="Q65" s="97">
        <v>3</v>
      </c>
      <c r="R65" s="97"/>
    </row>
    <row r="66" spans="1:18">
      <c r="A66" s="3" t="s">
        <v>44</v>
      </c>
      <c r="B66" s="85"/>
      <c r="C66" s="85">
        <v>4</v>
      </c>
      <c r="D66" s="85"/>
      <c r="E66" s="85">
        <v>1</v>
      </c>
      <c r="F66" s="85">
        <v>1</v>
      </c>
      <c r="G66" s="85"/>
      <c r="H66" s="85">
        <v>2</v>
      </c>
      <c r="I66" s="85">
        <v>3</v>
      </c>
      <c r="J66" s="85">
        <v>3</v>
      </c>
      <c r="K66" s="85">
        <v>12</v>
      </c>
      <c r="L66" s="85">
        <v>10</v>
      </c>
      <c r="M66" s="85">
        <v>1</v>
      </c>
      <c r="N66" s="85">
        <v>1</v>
      </c>
      <c r="O66" s="97">
        <v>7</v>
      </c>
      <c r="P66" s="97">
        <v>7</v>
      </c>
      <c r="Q66" s="97"/>
      <c r="R66" s="97"/>
    </row>
    <row r="67" spans="1:18">
      <c r="A67" s="3" t="s">
        <v>8</v>
      </c>
      <c r="B67" s="85"/>
      <c r="C67" s="85"/>
      <c r="D67" s="85"/>
      <c r="E67" s="85">
        <v>5</v>
      </c>
      <c r="F67" s="85">
        <v>2</v>
      </c>
      <c r="G67" s="85">
        <v>1</v>
      </c>
      <c r="H67" s="85">
        <v>2</v>
      </c>
      <c r="I67" s="85">
        <v>11</v>
      </c>
      <c r="J67" s="85">
        <v>3</v>
      </c>
      <c r="K67" s="85">
        <v>50</v>
      </c>
      <c r="L67" s="85">
        <v>37</v>
      </c>
      <c r="M67" s="85">
        <v>24</v>
      </c>
      <c r="N67" s="85">
        <v>20</v>
      </c>
      <c r="O67" s="97">
        <v>8</v>
      </c>
      <c r="P67" s="97">
        <v>7</v>
      </c>
      <c r="Q67" s="97">
        <v>62</v>
      </c>
      <c r="R67" s="97">
        <v>61</v>
      </c>
    </row>
    <row r="68" spans="1:18">
      <c r="A68" s="3" t="s">
        <v>9</v>
      </c>
      <c r="B68" s="85">
        <v>1000</v>
      </c>
      <c r="C68" s="85">
        <v>75</v>
      </c>
      <c r="D68" s="85">
        <v>3015</v>
      </c>
      <c r="E68" s="85">
        <v>602</v>
      </c>
      <c r="F68" s="85">
        <f>9980+30</f>
        <v>10010</v>
      </c>
      <c r="G68" s="85">
        <v>1200</v>
      </c>
      <c r="H68" s="85">
        <v>830</v>
      </c>
      <c r="I68" s="85">
        <v>272</v>
      </c>
      <c r="J68" s="85">
        <v>69</v>
      </c>
      <c r="K68" s="85">
        <v>96</v>
      </c>
      <c r="L68" s="85">
        <v>39</v>
      </c>
      <c r="M68" s="85">
        <v>563</v>
      </c>
      <c r="N68" s="85">
        <v>238</v>
      </c>
      <c r="O68" s="97">
        <v>2880</v>
      </c>
      <c r="P68" s="97">
        <v>541</v>
      </c>
      <c r="Q68" s="97">
        <v>748</v>
      </c>
      <c r="R68" s="97">
        <v>280</v>
      </c>
    </row>
    <row r="69" spans="1:18">
      <c r="A69" s="3" t="s">
        <v>46</v>
      </c>
      <c r="B69" s="85">
        <v>1</v>
      </c>
      <c r="C69" s="85"/>
      <c r="D69" s="85">
        <v>3</v>
      </c>
      <c r="E69" s="85"/>
      <c r="F69" s="85">
        <v>7</v>
      </c>
      <c r="G69" s="85">
        <v>1</v>
      </c>
      <c r="H69" s="85">
        <v>8</v>
      </c>
      <c r="I69" s="85">
        <v>1</v>
      </c>
      <c r="J69" s="85"/>
      <c r="K69" s="85">
        <v>7</v>
      </c>
      <c r="L69" s="85">
        <v>6</v>
      </c>
      <c r="M69" s="85">
        <v>1</v>
      </c>
      <c r="N69" s="85"/>
      <c r="O69" s="97">
        <v>1</v>
      </c>
      <c r="P69" s="97">
        <v>1</v>
      </c>
      <c r="Q69" s="97">
        <v>9</v>
      </c>
      <c r="R69" s="97">
        <v>8</v>
      </c>
    </row>
    <row r="70" spans="1:18">
      <c r="A70" s="3" t="s">
        <v>10</v>
      </c>
      <c r="B70" s="85">
        <v>600</v>
      </c>
      <c r="C70" s="85">
        <v>451</v>
      </c>
      <c r="D70" s="85">
        <v>1812</v>
      </c>
      <c r="E70" s="85">
        <v>766</v>
      </c>
      <c r="F70" s="85">
        <v>1730</v>
      </c>
      <c r="G70" s="85">
        <v>500</v>
      </c>
      <c r="H70" s="85">
        <v>262</v>
      </c>
      <c r="I70" s="85">
        <v>81</v>
      </c>
      <c r="J70" s="85">
        <v>46</v>
      </c>
      <c r="K70" s="85">
        <v>372</v>
      </c>
      <c r="L70" s="85">
        <v>294</v>
      </c>
      <c r="M70" s="85">
        <v>121</v>
      </c>
      <c r="N70" s="85">
        <v>89</v>
      </c>
      <c r="O70" s="97">
        <v>70</v>
      </c>
      <c r="P70" s="97">
        <v>27</v>
      </c>
      <c r="Q70" s="97">
        <v>21</v>
      </c>
      <c r="R70" s="97">
        <v>8</v>
      </c>
    </row>
    <row r="71" spans="1:18">
      <c r="A71" s="3" t="s">
        <v>11</v>
      </c>
      <c r="B71" s="85">
        <v>14000</v>
      </c>
      <c r="C71" s="85">
        <v>12025</v>
      </c>
      <c r="D71" s="85">
        <v>2010</v>
      </c>
      <c r="E71" s="85">
        <v>20510</v>
      </c>
      <c r="F71" s="85">
        <v>20725</v>
      </c>
      <c r="G71" s="85">
        <v>7200</v>
      </c>
      <c r="H71" s="85">
        <v>17469</v>
      </c>
      <c r="I71" s="85">
        <v>3228</v>
      </c>
      <c r="J71" s="85">
        <v>3071</v>
      </c>
      <c r="K71" s="85">
        <v>4996</v>
      </c>
      <c r="L71" s="85">
        <v>4935</v>
      </c>
      <c r="M71" s="85">
        <v>4098</v>
      </c>
      <c r="N71" s="85">
        <v>3908</v>
      </c>
      <c r="O71" s="97">
        <v>16357</v>
      </c>
      <c r="P71" s="97">
        <v>16040</v>
      </c>
      <c r="Q71" s="97">
        <v>7964</v>
      </c>
      <c r="R71" s="97">
        <v>7732</v>
      </c>
    </row>
    <row r="72" spans="1:18">
      <c r="A72" s="3" t="s">
        <v>12</v>
      </c>
      <c r="B72" s="85">
        <v>50</v>
      </c>
      <c r="C72" s="85"/>
      <c r="D72" s="85"/>
      <c r="E72" s="85">
        <v>2</v>
      </c>
      <c r="F72" s="85">
        <v>21</v>
      </c>
      <c r="G72" s="85">
        <v>2</v>
      </c>
      <c r="H72" s="85">
        <v>20</v>
      </c>
      <c r="I72" s="85">
        <v>136</v>
      </c>
      <c r="J72" s="85">
        <v>121</v>
      </c>
      <c r="K72" s="85">
        <v>245</v>
      </c>
      <c r="L72" s="85">
        <v>195</v>
      </c>
      <c r="M72" s="85">
        <v>218</v>
      </c>
      <c r="N72" s="85">
        <v>168</v>
      </c>
      <c r="O72" s="97">
        <v>102</v>
      </c>
      <c r="P72" s="97">
        <v>100</v>
      </c>
      <c r="Q72" s="97">
        <v>128</v>
      </c>
      <c r="R72" s="97">
        <v>74</v>
      </c>
    </row>
    <row r="73" spans="1:18">
      <c r="A73" s="3" t="s">
        <v>33</v>
      </c>
      <c r="B73" s="85"/>
      <c r="C73" s="85"/>
      <c r="D73" s="85"/>
      <c r="E73" s="85"/>
      <c r="F73" s="85"/>
      <c r="G73" s="85"/>
      <c r="H73" s="85"/>
      <c r="I73" s="85">
        <v>1</v>
      </c>
      <c r="J73" s="85">
        <v>1</v>
      </c>
      <c r="K73" s="86">
        <v>5</v>
      </c>
      <c r="L73" s="85">
        <v>4</v>
      </c>
      <c r="M73" s="85">
        <v>3</v>
      </c>
      <c r="N73" s="85">
        <v>3</v>
      </c>
      <c r="O73" s="97">
        <v>33</v>
      </c>
      <c r="P73" s="97">
        <v>33</v>
      </c>
      <c r="Q73" s="97"/>
      <c r="R73" s="97"/>
    </row>
    <row r="74" spans="1:18">
      <c r="A74" s="3" t="s">
        <v>18</v>
      </c>
      <c r="B74" s="85"/>
      <c r="C74" s="85"/>
      <c r="D74" s="85"/>
      <c r="E74" s="85"/>
      <c r="F74" s="85"/>
      <c r="G74" s="85"/>
      <c r="H74" s="85"/>
      <c r="I74" s="85">
        <v>104</v>
      </c>
      <c r="J74" s="85">
        <v>103</v>
      </c>
      <c r="K74" s="85">
        <v>791</v>
      </c>
      <c r="L74" s="85">
        <v>640</v>
      </c>
      <c r="M74" s="85">
        <v>3333</v>
      </c>
      <c r="N74" s="85">
        <v>2987</v>
      </c>
      <c r="O74" s="97">
        <v>844</v>
      </c>
      <c r="P74" s="97">
        <v>617</v>
      </c>
      <c r="Q74" s="97">
        <v>5305</v>
      </c>
      <c r="R74" s="97">
        <v>5272</v>
      </c>
    </row>
    <row r="75" spans="1:18">
      <c r="A75" s="3" t="s">
        <v>48</v>
      </c>
      <c r="B75" s="85"/>
      <c r="C75" s="85"/>
      <c r="D75" s="85"/>
      <c r="E75" s="85"/>
      <c r="F75" s="85"/>
      <c r="G75" s="85"/>
      <c r="H75" s="85"/>
      <c r="I75" s="85"/>
      <c r="J75" s="85"/>
      <c r="K75" s="85">
        <v>1</v>
      </c>
      <c r="L75" s="85">
        <v>1</v>
      </c>
      <c r="M75" s="85">
        <v>8</v>
      </c>
      <c r="N75" s="85">
        <v>8</v>
      </c>
      <c r="O75" s="97">
        <v>8</v>
      </c>
      <c r="P75" s="97">
        <v>8</v>
      </c>
      <c r="Q75" s="97"/>
      <c r="R75" s="97"/>
    </row>
    <row r="76" spans="1:18">
      <c r="A76" s="3" t="s">
        <v>13</v>
      </c>
      <c r="B76" s="85">
        <v>2</v>
      </c>
      <c r="C76" s="85"/>
      <c r="D76" s="85"/>
      <c r="E76" s="85">
        <v>1</v>
      </c>
      <c r="F76" s="85">
        <v>1</v>
      </c>
      <c r="G76" s="85"/>
      <c r="H76" s="85"/>
      <c r="I76" s="85"/>
      <c r="J76" s="85"/>
      <c r="K76" s="85">
        <v>7</v>
      </c>
      <c r="L76" s="85"/>
      <c r="M76" s="85"/>
      <c r="N76" s="85"/>
      <c r="O76" s="97">
        <v>1</v>
      </c>
      <c r="P76" s="97">
        <v>1</v>
      </c>
      <c r="Q76" s="97">
        <v>146</v>
      </c>
      <c r="R76" s="97">
        <v>139</v>
      </c>
    </row>
    <row r="77" spans="1:18">
      <c r="A77" s="3" t="s">
        <v>14</v>
      </c>
      <c r="B77" s="85">
        <v>130</v>
      </c>
      <c r="C77" s="85">
        <v>1760</v>
      </c>
      <c r="D77" s="85">
        <v>133</v>
      </c>
      <c r="E77" s="85">
        <v>1219</v>
      </c>
      <c r="F77" s="85">
        <v>3271</v>
      </c>
      <c r="G77" s="85">
        <v>562</v>
      </c>
      <c r="H77" s="85">
        <v>642</v>
      </c>
      <c r="I77" s="85">
        <v>1092</v>
      </c>
      <c r="J77" s="85">
        <v>1091</v>
      </c>
      <c r="K77" s="85">
        <v>556</v>
      </c>
      <c r="L77" s="85">
        <v>535</v>
      </c>
      <c r="M77" s="85">
        <v>1002</v>
      </c>
      <c r="N77" s="85">
        <v>938</v>
      </c>
      <c r="O77" s="97">
        <v>1180</v>
      </c>
      <c r="P77" s="97">
        <v>1157</v>
      </c>
      <c r="Q77" s="97">
        <v>2440</v>
      </c>
      <c r="R77" s="97">
        <v>2431</v>
      </c>
    </row>
    <row r="78" spans="1:18">
      <c r="A78" s="3" t="s">
        <v>42</v>
      </c>
      <c r="B78" s="85"/>
      <c r="C78" s="85"/>
      <c r="D78" s="85"/>
      <c r="E78" s="85"/>
      <c r="F78" s="85">
        <f>6+1</f>
        <v>7</v>
      </c>
      <c r="G78" s="85">
        <v>2</v>
      </c>
      <c r="H78" s="85"/>
      <c r="I78" s="85"/>
      <c r="J78" s="85"/>
      <c r="K78" s="85">
        <v>5</v>
      </c>
      <c r="L78" s="85"/>
      <c r="M78" s="85">
        <v>1</v>
      </c>
      <c r="N78" s="85"/>
      <c r="O78" s="97">
        <v>4</v>
      </c>
      <c r="P78" s="97">
        <v>1</v>
      </c>
      <c r="Q78" s="97">
        <v>2</v>
      </c>
      <c r="R78" s="97"/>
    </row>
    <row r="79" spans="1:18">
      <c r="A79" s="3" t="s">
        <v>54</v>
      </c>
      <c r="B79" s="85"/>
      <c r="C79" s="85"/>
      <c r="D79" s="85"/>
      <c r="E79" s="85"/>
      <c r="F79" s="85"/>
      <c r="G79" s="85"/>
      <c r="H79" s="85"/>
      <c r="I79" s="85">
        <v>1</v>
      </c>
      <c r="J79" s="85">
        <v>1</v>
      </c>
      <c r="K79" s="85"/>
      <c r="L79" s="85"/>
      <c r="M79" s="85"/>
      <c r="N79" s="85"/>
      <c r="O79" s="97">
        <v>6</v>
      </c>
      <c r="P79" s="97">
        <v>6</v>
      </c>
      <c r="Q79" s="97"/>
      <c r="R79" s="97"/>
    </row>
    <row r="80" spans="1:18">
      <c r="A80" s="3" t="s">
        <v>55</v>
      </c>
      <c r="B80" s="85"/>
      <c r="C80" s="85"/>
      <c r="D80" s="85"/>
      <c r="E80" s="85"/>
      <c r="F80" s="85"/>
      <c r="G80" s="85">
        <v>1</v>
      </c>
      <c r="H80" s="85">
        <v>2</v>
      </c>
      <c r="I80" s="85"/>
      <c r="J80" s="85"/>
      <c r="K80" s="85"/>
      <c r="L80" s="85"/>
      <c r="M80" s="85">
        <v>2</v>
      </c>
      <c r="N80" s="85"/>
      <c r="O80" s="97"/>
      <c r="P80" s="97"/>
      <c r="Q80" s="97"/>
      <c r="R80" s="97"/>
    </row>
    <row r="81" spans="1:33">
      <c r="A81" s="3" t="s">
        <v>15</v>
      </c>
      <c r="B81" s="85">
        <v>600</v>
      </c>
      <c r="C81" s="85">
        <v>525</v>
      </c>
      <c r="D81" s="85">
        <v>58</v>
      </c>
      <c r="E81" s="85">
        <v>183</v>
      </c>
      <c r="F81" s="85">
        <v>1354</v>
      </c>
      <c r="G81" s="85">
        <v>325</v>
      </c>
      <c r="H81" s="85">
        <v>175</v>
      </c>
      <c r="I81" s="85">
        <v>125</v>
      </c>
      <c r="J81" s="85">
        <v>22</v>
      </c>
      <c r="K81" s="85"/>
      <c r="L81" s="85"/>
      <c r="M81" s="85">
        <v>33</v>
      </c>
      <c r="N81" s="85">
        <v>32</v>
      </c>
      <c r="O81" s="97">
        <v>76</v>
      </c>
      <c r="P81" s="97">
        <v>63</v>
      </c>
      <c r="Q81" s="97">
        <v>18</v>
      </c>
      <c r="R81" s="97">
        <v>16</v>
      </c>
    </row>
    <row r="82" spans="1:33">
      <c r="A82" s="3" t="s">
        <v>56</v>
      </c>
      <c r="B82" s="85"/>
      <c r="C82" s="85"/>
      <c r="D82" s="85"/>
      <c r="E82" s="85"/>
      <c r="F82" s="85"/>
      <c r="G82" s="85"/>
      <c r="H82" s="85"/>
      <c r="I82" s="85"/>
      <c r="J82" s="85"/>
      <c r="K82" s="85"/>
      <c r="L82" s="85"/>
      <c r="M82" s="85">
        <v>14</v>
      </c>
      <c r="N82" s="85"/>
      <c r="O82" s="97">
        <v>1</v>
      </c>
      <c r="P82" s="97">
        <v>1</v>
      </c>
      <c r="Q82" s="97">
        <v>22</v>
      </c>
      <c r="R82" s="97">
        <v>19</v>
      </c>
    </row>
    <row r="83" spans="1:33">
      <c r="A83" s="3" t="s">
        <v>82</v>
      </c>
      <c r="B83" s="85"/>
      <c r="C83" s="85"/>
      <c r="D83" s="85"/>
      <c r="E83" s="85"/>
      <c r="F83" s="85"/>
      <c r="G83" s="85"/>
      <c r="H83" s="85"/>
      <c r="I83" s="85">
        <v>99</v>
      </c>
      <c r="J83" s="85">
        <v>97</v>
      </c>
      <c r="K83" s="85">
        <v>82</v>
      </c>
      <c r="L83" s="85">
        <v>71</v>
      </c>
      <c r="M83" s="85">
        <v>42</v>
      </c>
      <c r="N83" s="85">
        <v>42</v>
      </c>
      <c r="O83">
        <v>75</v>
      </c>
      <c r="P83" s="97">
        <v>75</v>
      </c>
      <c r="Q83" s="97">
        <v>344</v>
      </c>
      <c r="R83" s="97">
        <v>304</v>
      </c>
    </row>
    <row r="84" spans="1:33">
      <c r="A84" s="3" t="s">
        <v>16</v>
      </c>
      <c r="B84" s="85"/>
      <c r="C84" s="85"/>
      <c r="D84" s="85"/>
      <c r="E84" s="85"/>
      <c r="F84" s="85"/>
      <c r="G84" s="85"/>
      <c r="H84" s="85"/>
      <c r="I84" s="85">
        <v>1</v>
      </c>
      <c r="J84" s="85"/>
      <c r="K84" s="85">
        <v>5</v>
      </c>
      <c r="L84" s="85"/>
      <c r="M84" s="85">
        <v>1</v>
      </c>
      <c r="N84" s="85"/>
      <c r="O84" s="97"/>
      <c r="P84" s="97"/>
      <c r="Q84" s="97"/>
      <c r="R84" s="97"/>
    </row>
    <row r="85" spans="1:33" s="2" customFormat="1">
      <c r="A85" s="183" t="s">
        <v>17</v>
      </c>
      <c r="B85" s="25"/>
      <c r="C85" s="25"/>
      <c r="D85" s="25"/>
      <c r="E85" s="25">
        <v>100</v>
      </c>
      <c r="F85" s="25"/>
      <c r="G85" s="25"/>
      <c r="H85" s="25">
        <v>100</v>
      </c>
      <c r="I85" s="25">
        <v>1630</v>
      </c>
      <c r="J85" s="25"/>
      <c r="K85" s="25">
        <v>1500</v>
      </c>
      <c r="L85" s="25"/>
      <c r="M85" s="25">
        <v>5001</v>
      </c>
      <c r="N85" s="25">
        <v>1</v>
      </c>
      <c r="O85" s="182">
        <v>1501</v>
      </c>
      <c r="P85" s="182"/>
      <c r="Q85" s="97">
        <v>703</v>
      </c>
      <c r="R85" s="97"/>
    </row>
    <row r="86" spans="1:33">
      <c r="A86" s="43" t="s">
        <v>222</v>
      </c>
      <c r="B86" s="110"/>
      <c r="C86" s="110"/>
      <c r="D86" s="110"/>
      <c r="E86" s="110"/>
      <c r="F86" s="110"/>
      <c r="G86" s="110"/>
      <c r="H86" s="110"/>
      <c r="I86" s="110"/>
      <c r="J86" s="110"/>
      <c r="K86" s="110"/>
      <c r="L86" s="110"/>
      <c r="M86" s="110"/>
      <c r="N86" s="110"/>
      <c r="O86" s="110"/>
      <c r="P86" s="110"/>
      <c r="Q86" s="123">
        <v>5</v>
      </c>
      <c r="R86" s="123">
        <v>5</v>
      </c>
    </row>
    <row r="87" spans="1:33">
      <c r="A87" s="11" t="s">
        <v>24</v>
      </c>
      <c r="B87" s="85">
        <f t="shared" ref="B87:L87" si="0">SUM(B55:B85)</f>
        <v>16664</v>
      </c>
      <c r="C87" s="85">
        <f t="shared" si="0"/>
        <v>14849</v>
      </c>
      <c r="D87" s="85">
        <f t="shared" si="0"/>
        <v>7123</v>
      </c>
      <c r="E87" s="85">
        <f t="shared" si="0"/>
        <v>23478</v>
      </c>
      <c r="F87" s="85">
        <f t="shared" si="0"/>
        <v>37437</v>
      </c>
      <c r="G87" s="85">
        <f t="shared" si="0"/>
        <v>9872</v>
      </c>
      <c r="H87" s="85">
        <f t="shared" si="0"/>
        <v>19628</v>
      </c>
      <c r="I87" s="85">
        <f t="shared" si="0"/>
        <v>7195</v>
      </c>
      <c r="J87" s="85">
        <f t="shared" si="0"/>
        <v>4994</v>
      </c>
      <c r="K87" s="85">
        <f t="shared" si="0"/>
        <v>9343</v>
      </c>
      <c r="L87" s="85">
        <f t="shared" si="0"/>
        <v>7314</v>
      </c>
      <c r="M87" s="85">
        <v>14939</v>
      </c>
      <c r="N87" s="85">
        <v>8858</v>
      </c>
      <c r="O87" s="97">
        <v>23817</v>
      </c>
      <c r="P87" s="97">
        <v>19309</v>
      </c>
      <c r="Q87" s="97">
        <v>18458</v>
      </c>
      <c r="R87" s="97">
        <v>16815</v>
      </c>
    </row>
    <row r="92" spans="1:33">
      <c r="A92" s="1" t="s">
        <v>98</v>
      </c>
    </row>
    <row r="94" spans="1:33">
      <c r="A94" s="2" t="s">
        <v>84</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c r="A95" s="2" t="s">
        <v>85</v>
      </c>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c r="A97" s="45">
        <v>1986</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c r="A98" s="46" t="s">
        <v>86</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c r="A99" s="47"/>
      <c r="B99" s="48">
        <v>31524</v>
      </c>
      <c r="C99" s="48">
        <v>31525</v>
      </c>
      <c r="D99" s="48">
        <v>31526</v>
      </c>
      <c r="E99" s="48">
        <v>31527</v>
      </c>
      <c r="F99" s="48">
        <v>31528</v>
      </c>
      <c r="G99" s="48">
        <v>31529</v>
      </c>
      <c r="H99" s="48">
        <v>31530</v>
      </c>
      <c r="I99" s="48">
        <v>31531</v>
      </c>
      <c r="J99" s="48">
        <v>31532</v>
      </c>
      <c r="K99" s="48">
        <v>31533</v>
      </c>
      <c r="L99" s="49">
        <v>31534</v>
      </c>
      <c r="M99" s="49">
        <v>31535</v>
      </c>
      <c r="N99" s="49">
        <v>31536</v>
      </c>
      <c r="O99" s="49">
        <v>31537</v>
      </c>
      <c r="P99" s="49">
        <v>31538</v>
      </c>
      <c r="Q99" s="49">
        <v>31539</v>
      </c>
      <c r="R99" s="49">
        <v>31540</v>
      </c>
      <c r="S99" s="49">
        <v>31541</v>
      </c>
      <c r="T99" s="49">
        <v>31542</v>
      </c>
      <c r="U99" s="49">
        <v>31543</v>
      </c>
      <c r="V99" s="49">
        <v>31544</v>
      </c>
      <c r="W99" s="49">
        <v>31545</v>
      </c>
      <c r="X99" s="49">
        <v>31546</v>
      </c>
      <c r="Y99" s="49">
        <v>31547</v>
      </c>
      <c r="Z99" s="49">
        <v>31548</v>
      </c>
      <c r="AA99" s="49">
        <v>31549</v>
      </c>
      <c r="AB99" s="49">
        <v>31550</v>
      </c>
      <c r="AC99" s="48">
        <v>31551</v>
      </c>
      <c r="AD99" s="48">
        <v>31552</v>
      </c>
      <c r="AE99" s="48">
        <v>31553</v>
      </c>
      <c r="AF99" s="50" t="s">
        <v>24</v>
      </c>
      <c r="AG99" s="2"/>
    </row>
    <row r="100" spans="1:33">
      <c r="A100" s="47" t="s">
        <v>11</v>
      </c>
      <c r="B100" s="2"/>
      <c r="C100" s="2"/>
      <c r="D100" s="2"/>
      <c r="E100" s="2"/>
      <c r="F100" s="2"/>
      <c r="G100" s="2"/>
      <c r="H100" s="2"/>
      <c r="I100" s="2"/>
      <c r="J100" s="2"/>
      <c r="K100" s="2"/>
      <c r="L100" s="51">
        <v>250</v>
      </c>
      <c r="M100" s="52">
        <v>175</v>
      </c>
      <c r="N100" s="52">
        <v>1400</v>
      </c>
      <c r="O100" s="52">
        <v>5000</v>
      </c>
      <c r="P100" s="52">
        <v>6000</v>
      </c>
      <c r="Q100" s="52">
        <v>6000</v>
      </c>
      <c r="R100" s="52">
        <v>10000</v>
      </c>
      <c r="S100" s="52">
        <v>5000</v>
      </c>
      <c r="T100" s="52">
        <v>5000</v>
      </c>
      <c r="U100" s="52">
        <v>8000</v>
      </c>
      <c r="V100" s="52">
        <v>10000</v>
      </c>
      <c r="W100" s="52">
        <v>8000</v>
      </c>
      <c r="X100" s="52">
        <v>5000</v>
      </c>
      <c r="Y100" s="52">
        <v>2500</v>
      </c>
      <c r="Z100" s="53"/>
      <c r="AA100" s="54"/>
      <c r="AB100" s="54"/>
      <c r="AC100" s="2"/>
      <c r="AD100" s="2"/>
      <c r="AE100" s="2"/>
      <c r="AF100" s="55">
        <f>SUM(B100:AE100)</f>
        <v>72325</v>
      </c>
      <c r="AG100" s="2"/>
    </row>
    <row r="101" spans="1:33">
      <c r="A101" s="47" t="s">
        <v>87</v>
      </c>
      <c r="B101" s="2"/>
      <c r="C101" s="2"/>
      <c r="D101" s="2"/>
      <c r="E101" s="2"/>
      <c r="F101" s="2"/>
      <c r="G101" s="2"/>
      <c r="H101" s="2"/>
      <c r="I101" s="2"/>
      <c r="J101" s="2"/>
      <c r="K101" s="2"/>
      <c r="L101" s="53"/>
      <c r="M101" s="54"/>
      <c r="N101" s="52"/>
      <c r="O101" s="52"/>
      <c r="P101" s="52">
        <v>300</v>
      </c>
      <c r="Q101" s="52">
        <v>1000</v>
      </c>
      <c r="R101" s="52">
        <v>1000</v>
      </c>
      <c r="S101" s="52">
        <v>50</v>
      </c>
      <c r="T101" s="52">
        <v>1000</v>
      </c>
      <c r="U101" s="52">
        <v>700</v>
      </c>
      <c r="V101" s="52">
        <v>500</v>
      </c>
      <c r="W101" s="52">
        <v>800</v>
      </c>
      <c r="X101" s="52">
        <v>500</v>
      </c>
      <c r="Y101" s="52">
        <v>600</v>
      </c>
      <c r="Z101" s="53"/>
      <c r="AA101" s="54"/>
      <c r="AB101" s="54"/>
      <c r="AC101" s="2"/>
      <c r="AD101" s="2"/>
      <c r="AE101" s="2"/>
      <c r="AF101" s="55">
        <f t="shared" ref="AF101:AF110" si="1">SUM(B101:AE101)</f>
        <v>6450</v>
      </c>
      <c r="AG101" s="2"/>
    </row>
    <row r="102" spans="1:33">
      <c r="A102" s="47" t="s">
        <v>15</v>
      </c>
      <c r="B102" s="2"/>
      <c r="C102" s="2"/>
      <c r="D102" s="2"/>
      <c r="E102" s="2"/>
      <c r="F102" s="2"/>
      <c r="G102" s="2"/>
      <c r="H102" s="2"/>
      <c r="I102" s="2"/>
      <c r="J102" s="2"/>
      <c r="K102" s="2"/>
      <c r="L102" s="55"/>
      <c r="M102" s="52"/>
      <c r="N102" s="52">
        <v>100</v>
      </c>
      <c r="O102" s="52">
        <v>200</v>
      </c>
      <c r="P102" s="52">
        <v>200</v>
      </c>
      <c r="Q102" s="52">
        <v>500</v>
      </c>
      <c r="R102" s="52">
        <v>300</v>
      </c>
      <c r="S102" s="52">
        <v>200</v>
      </c>
      <c r="T102" s="52">
        <v>300</v>
      </c>
      <c r="U102" s="52">
        <v>400</v>
      </c>
      <c r="V102" s="52">
        <v>500</v>
      </c>
      <c r="W102" s="52">
        <v>200</v>
      </c>
      <c r="X102" s="52">
        <v>100</v>
      </c>
      <c r="Y102" s="52">
        <v>100</v>
      </c>
      <c r="Z102" s="53"/>
      <c r="AA102" s="54"/>
      <c r="AB102" s="54"/>
      <c r="AC102" s="2"/>
      <c r="AD102" s="2"/>
      <c r="AE102" s="2"/>
      <c r="AF102" s="55">
        <f t="shared" si="1"/>
        <v>3100</v>
      </c>
      <c r="AG102" s="2"/>
    </row>
    <row r="103" spans="1:33">
      <c r="A103" s="47" t="s">
        <v>88</v>
      </c>
      <c r="B103" s="2"/>
      <c r="C103" s="2"/>
      <c r="D103" s="2"/>
      <c r="E103" s="2"/>
      <c r="F103" s="2"/>
      <c r="G103" s="2"/>
      <c r="H103" s="2"/>
      <c r="I103" s="2"/>
      <c r="J103" s="2"/>
      <c r="K103" s="2"/>
      <c r="L103" s="54"/>
      <c r="M103" s="55"/>
      <c r="N103" s="52"/>
      <c r="O103" s="51">
        <v>10</v>
      </c>
      <c r="P103" s="51">
        <v>100</v>
      </c>
      <c r="Q103" s="51">
        <v>50</v>
      </c>
      <c r="R103" s="51">
        <v>100</v>
      </c>
      <c r="S103" s="52">
        <v>300</v>
      </c>
      <c r="T103" s="52">
        <v>300</v>
      </c>
      <c r="U103" s="52">
        <v>500</v>
      </c>
      <c r="V103" s="52">
        <v>800</v>
      </c>
      <c r="W103" s="52">
        <v>500</v>
      </c>
      <c r="X103" s="52">
        <v>200</v>
      </c>
      <c r="Y103" s="52">
        <v>200</v>
      </c>
      <c r="Z103" s="53"/>
      <c r="AA103" s="55"/>
      <c r="AB103" s="55"/>
      <c r="AC103" s="2"/>
      <c r="AD103" s="2"/>
      <c r="AE103" s="2"/>
      <c r="AF103" s="55">
        <f t="shared" si="1"/>
        <v>3060</v>
      </c>
      <c r="AG103" s="2"/>
    </row>
    <row r="104" spans="1:33">
      <c r="A104" s="47" t="s">
        <v>14</v>
      </c>
      <c r="B104" s="2"/>
      <c r="C104" s="2"/>
      <c r="D104" s="2"/>
      <c r="E104" s="2"/>
      <c r="F104" s="2"/>
      <c r="G104" s="2"/>
      <c r="H104" s="2"/>
      <c r="I104" s="2"/>
      <c r="J104" s="2"/>
      <c r="K104" s="2"/>
      <c r="L104" s="52">
        <v>50</v>
      </c>
      <c r="M104" s="52">
        <v>10</v>
      </c>
      <c r="N104" s="52">
        <v>200</v>
      </c>
      <c r="O104" s="52">
        <v>200</v>
      </c>
      <c r="P104" s="51">
        <v>30</v>
      </c>
      <c r="Q104" s="51">
        <v>200</v>
      </c>
      <c r="R104" s="51">
        <v>1000</v>
      </c>
      <c r="S104" s="52">
        <v>75</v>
      </c>
      <c r="T104" s="52">
        <v>200</v>
      </c>
      <c r="U104" s="52">
        <v>100</v>
      </c>
      <c r="V104" s="52">
        <v>100</v>
      </c>
      <c r="W104" s="52">
        <v>80</v>
      </c>
      <c r="X104" s="51">
        <v>60</v>
      </c>
      <c r="Y104" s="51">
        <v>20</v>
      </c>
      <c r="Z104" s="53"/>
      <c r="AA104" s="51"/>
      <c r="AB104" s="51"/>
      <c r="AC104" s="2"/>
      <c r="AD104" s="2"/>
      <c r="AE104" s="2"/>
      <c r="AF104" s="55">
        <f t="shared" si="1"/>
        <v>2325</v>
      </c>
      <c r="AG104" s="2"/>
    </row>
    <row r="105" spans="1:33">
      <c r="A105" s="47" t="s">
        <v>2</v>
      </c>
      <c r="B105" s="2"/>
      <c r="C105" s="2"/>
      <c r="D105" s="2"/>
      <c r="E105" s="2"/>
      <c r="F105" s="2"/>
      <c r="G105" s="2"/>
      <c r="H105" s="2"/>
      <c r="I105" s="2"/>
      <c r="J105" s="2"/>
      <c r="K105" s="2"/>
      <c r="L105" s="54"/>
      <c r="M105" s="52">
        <v>20</v>
      </c>
      <c r="N105" s="52">
        <v>300</v>
      </c>
      <c r="O105" s="51">
        <v>200</v>
      </c>
      <c r="P105" s="51">
        <v>200</v>
      </c>
      <c r="Q105" s="51">
        <v>500</v>
      </c>
      <c r="R105" s="51">
        <v>200</v>
      </c>
      <c r="S105" s="51">
        <v>250</v>
      </c>
      <c r="T105" s="52">
        <v>75</v>
      </c>
      <c r="U105" s="52">
        <v>75</v>
      </c>
      <c r="V105" s="52">
        <v>100</v>
      </c>
      <c r="W105" s="51">
        <v>50</v>
      </c>
      <c r="X105" s="51">
        <v>20</v>
      </c>
      <c r="Y105" s="51">
        <v>10</v>
      </c>
      <c r="Z105" s="53"/>
      <c r="AA105" s="51"/>
      <c r="AB105" s="51"/>
      <c r="AC105" s="2"/>
      <c r="AD105" s="2"/>
      <c r="AE105" s="2"/>
      <c r="AF105" s="55">
        <f t="shared" si="1"/>
        <v>2000</v>
      </c>
      <c r="AG105" s="2"/>
    </row>
    <row r="106" spans="1:33">
      <c r="A106" s="47" t="s">
        <v>12</v>
      </c>
      <c r="B106" s="2"/>
      <c r="C106" s="2"/>
      <c r="D106" s="2"/>
      <c r="E106" s="2"/>
      <c r="F106" s="2"/>
      <c r="G106" s="2"/>
      <c r="H106" s="2"/>
      <c r="I106" s="2"/>
      <c r="J106" s="2"/>
      <c r="K106" s="2"/>
      <c r="L106" s="55"/>
      <c r="M106" s="52"/>
      <c r="N106" s="52"/>
      <c r="O106" s="54"/>
      <c r="P106" s="54"/>
      <c r="Q106" s="54"/>
      <c r="R106" s="54"/>
      <c r="S106" s="52">
        <v>7</v>
      </c>
      <c r="T106" s="52">
        <v>1</v>
      </c>
      <c r="U106" s="52">
        <v>50</v>
      </c>
      <c r="V106" s="52">
        <v>100</v>
      </c>
      <c r="W106" s="52">
        <v>2</v>
      </c>
      <c r="X106" s="52">
        <v>2</v>
      </c>
      <c r="Y106" s="52">
        <v>2</v>
      </c>
      <c r="Z106" s="53"/>
      <c r="AA106" s="56"/>
      <c r="AB106" s="56"/>
      <c r="AC106" s="2"/>
      <c r="AD106" s="2"/>
      <c r="AE106" s="2"/>
      <c r="AF106" s="55">
        <f t="shared" si="1"/>
        <v>164</v>
      </c>
      <c r="AG106" s="2"/>
    </row>
    <row r="107" spans="1:33">
      <c r="A107" s="47" t="s">
        <v>1</v>
      </c>
      <c r="B107" s="2"/>
      <c r="C107" s="2"/>
      <c r="D107" s="2"/>
      <c r="E107" s="2"/>
      <c r="F107" s="2"/>
      <c r="G107" s="2"/>
      <c r="H107" s="2"/>
      <c r="I107" s="2"/>
      <c r="J107" s="2"/>
      <c r="K107" s="2"/>
      <c r="L107" s="55"/>
      <c r="M107" s="52"/>
      <c r="N107" s="52"/>
      <c r="O107" s="52">
        <v>7</v>
      </c>
      <c r="P107" s="52">
        <v>1</v>
      </c>
      <c r="Q107" s="52">
        <v>1</v>
      </c>
      <c r="R107" s="52">
        <v>1</v>
      </c>
      <c r="S107" s="52">
        <v>2</v>
      </c>
      <c r="T107" s="52">
        <v>6</v>
      </c>
      <c r="U107" s="52">
        <v>5</v>
      </c>
      <c r="V107" s="52">
        <v>10</v>
      </c>
      <c r="W107" s="52">
        <v>2</v>
      </c>
      <c r="X107" s="52">
        <v>3</v>
      </c>
      <c r="Y107" s="52">
        <v>2</v>
      </c>
      <c r="Z107" s="53"/>
      <c r="AA107" s="53"/>
      <c r="AB107" s="53"/>
      <c r="AC107" s="2"/>
      <c r="AD107" s="2"/>
      <c r="AE107" s="2"/>
      <c r="AF107" s="55">
        <f t="shared" si="1"/>
        <v>40</v>
      </c>
      <c r="AG107" s="2"/>
    </row>
    <row r="108" spans="1:33">
      <c r="A108" s="47" t="s">
        <v>13</v>
      </c>
      <c r="B108" s="2"/>
      <c r="C108" s="2"/>
      <c r="D108" s="2"/>
      <c r="E108" s="2"/>
      <c r="F108" s="2"/>
      <c r="G108" s="2"/>
      <c r="H108" s="2"/>
      <c r="I108" s="2"/>
      <c r="J108" s="2"/>
      <c r="K108" s="2"/>
      <c r="L108" s="56"/>
      <c r="M108" s="51"/>
      <c r="N108" s="52"/>
      <c r="O108" s="52">
        <v>1</v>
      </c>
      <c r="P108" s="54"/>
      <c r="Q108" s="54"/>
      <c r="R108" s="54"/>
      <c r="S108" s="52">
        <v>1</v>
      </c>
      <c r="T108" s="52">
        <v>1</v>
      </c>
      <c r="U108" s="52">
        <v>2</v>
      </c>
      <c r="V108" s="52">
        <v>10</v>
      </c>
      <c r="W108" s="52">
        <v>1</v>
      </c>
      <c r="X108" s="54"/>
      <c r="Y108" s="54"/>
      <c r="Z108" s="53"/>
      <c r="AA108" s="53"/>
      <c r="AB108" s="53"/>
      <c r="AC108" s="2"/>
      <c r="AD108" s="2"/>
      <c r="AE108" s="2"/>
      <c r="AF108" s="55">
        <f t="shared" si="1"/>
        <v>16</v>
      </c>
      <c r="AG108" s="2"/>
    </row>
    <row r="109" spans="1:33">
      <c r="A109" s="47" t="s">
        <v>46</v>
      </c>
      <c r="B109" s="2"/>
      <c r="C109" s="2"/>
      <c r="D109" s="2"/>
      <c r="E109" s="2"/>
      <c r="F109" s="2"/>
      <c r="G109" s="2"/>
      <c r="H109" s="2"/>
      <c r="I109" s="2"/>
      <c r="J109" s="2"/>
      <c r="K109" s="2"/>
      <c r="L109" s="55"/>
      <c r="M109" s="52"/>
      <c r="N109" s="52"/>
      <c r="O109" s="54"/>
      <c r="P109" s="54"/>
      <c r="Q109" s="54"/>
      <c r="R109" s="54"/>
      <c r="S109" s="54"/>
      <c r="T109" s="52">
        <v>3</v>
      </c>
      <c r="U109" s="52">
        <v>1</v>
      </c>
      <c r="V109" s="52">
        <v>1</v>
      </c>
      <c r="W109" s="54"/>
      <c r="X109" s="54"/>
      <c r="Y109" s="54"/>
      <c r="Z109" s="53"/>
      <c r="AA109" s="53"/>
      <c r="AB109" s="53"/>
      <c r="AC109" s="2"/>
      <c r="AD109" s="2"/>
      <c r="AE109" s="2"/>
      <c r="AF109" s="55">
        <f t="shared" si="1"/>
        <v>5</v>
      </c>
      <c r="AG109" s="2"/>
    </row>
    <row r="110" spans="1:33">
      <c r="A110" s="47" t="s">
        <v>7</v>
      </c>
      <c r="B110" s="2"/>
      <c r="C110" s="2"/>
      <c r="D110" s="2"/>
      <c r="E110" s="2"/>
      <c r="F110" s="2"/>
      <c r="G110" s="2"/>
      <c r="H110" s="2"/>
      <c r="I110" s="2"/>
      <c r="J110" s="2"/>
      <c r="K110" s="2"/>
      <c r="L110" s="55"/>
      <c r="M110" s="52"/>
      <c r="N110" s="52"/>
      <c r="O110" s="57">
        <v>1</v>
      </c>
      <c r="P110" s="53"/>
      <c r="Q110" s="53"/>
      <c r="R110" s="53"/>
      <c r="S110" s="58">
        <v>1</v>
      </c>
      <c r="T110" s="53"/>
      <c r="U110" s="53"/>
      <c r="V110" s="53"/>
      <c r="W110" s="53"/>
      <c r="X110" s="53"/>
      <c r="Y110" s="53"/>
      <c r="Z110" s="53"/>
      <c r="AA110" s="53"/>
      <c r="AB110" s="53"/>
      <c r="AC110" s="2"/>
      <c r="AD110" s="2"/>
      <c r="AE110" s="2"/>
      <c r="AF110" s="55">
        <f t="shared" si="1"/>
        <v>2</v>
      </c>
      <c r="AG110" s="2"/>
    </row>
    <row r="111" spans="1:33">
      <c r="A111" s="59" t="s">
        <v>24</v>
      </c>
      <c r="B111" s="2">
        <f>SUM(B100:B110)</f>
        <v>0</v>
      </c>
      <c r="C111" s="2">
        <f t="shared" ref="C111:AD111" si="2">SUM(C100:C110)</f>
        <v>0</v>
      </c>
      <c r="D111" s="2">
        <f t="shared" si="2"/>
        <v>0</v>
      </c>
      <c r="E111" s="2">
        <f t="shared" si="2"/>
        <v>0</v>
      </c>
      <c r="F111" s="2">
        <f t="shared" si="2"/>
        <v>0</v>
      </c>
      <c r="G111" s="2">
        <f t="shared" si="2"/>
        <v>0</v>
      </c>
      <c r="H111" s="2">
        <f t="shared" si="2"/>
        <v>0</v>
      </c>
      <c r="I111" s="2">
        <f t="shared" si="2"/>
        <v>0</v>
      </c>
      <c r="J111" s="2">
        <f t="shared" si="2"/>
        <v>0</v>
      </c>
      <c r="K111" s="53">
        <f t="shared" si="2"/>
        <v>0</v>
      </c>
      <c r="L111" s="53">
        <f t="shared" si="2"/>
        <v>300</v>
      </c>
      <c r="M111" s="53">
        <f t="shared" si="2"/>
        <v>205</v>
      </c>
      <c r="N111" s="53">
        <f t="shared" si="2"/>
        <v>2000</v>
      </c>
      <c r="O111" s="53">
        <f t="shared" si="2"/>
        <v>5619</v>
      </c>
      <c r="P111" s="53">
        <f t="shared" si="2"/>
        <v>6831</v>
      </c>
      <c r="Q111" s="53">
        <f t="shared" si="2"/>
        <v>8251</v>
      </c>
      <c r="R111" s="53">
        <f t="shared" si="2"/>
        <v>12601</v>
      </c>
      <c r="S111" s="53">
        <f t="shared" si="2"/>
        <v>5886</v>
      </c>
      <c r="T111" s="53">
        <f t="shared" si="2"/>
        <v>6886</v>
      </c>
      <c r="U111" s="53">
        <f t="shared" si="2"/>
        <v>9833</v>
      </c>
      <c r="V111" s="53">
        <f t="shared" si="2"/>
        <v>12121</v>
      </c>
      <c r="W111" s="53">
        <f t="shared" si="2"/>
        <v>9635</v>
      </c>
      <c r="X111" s="53">
        <f t="shared" si="2"/>
        <v>5885</v>
      </c>
      <c r="Y111" s="53">
        <f t="shared" si="2"/>
        <v>3434</v>
      </c>
      <c r="Z111" s="53">
        <f t="shared" si="2"/>
        <v>0</v>
      </c>
      <c r="AA111" s="53">
        <f t="shared" si="2"/>
        <v>0</v>
      </c>
      <c r="AB111" s="53">
        <f t="shared" si="2"/>
        <v>0</v>
      </c>
      <c r="AC111" s="53">
        <f t="shared" si="2"/>
        <v>0</v>
      </c>
      <c r="AD111" s="53">
        <f t="shared" si="2"/>
        <v>0</v>
      </c>
      <c r="AE111" s="53">
        <f>SUM(AE100:AE110)</f>
        <v>0</v>
      </c>
      <c r="AF111" s="53">
        <f>SUM(AF100:AF110)</f>
        <v>89487</v>
      </c>
      <c r="AG111" s="2"/>
    </row>
    <row r="112" spans="1:3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c r="A113" s="60">
        <v>1989</v>
      </c>
      <c r="B113" s="47"/>
      <c r="C113" s="49"/>
      <c r="D113" s="61"/>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c r="A114" s="46" t="s">
        <v>86</v>
      </c>
      <c r="B114" s="47"/>
      <c r="C114" s="49"/>
      <c r="D114" s="61"/>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33">
      <c r="A115" s="2"/>
      <c r="B115" s="48">
        <v>32620</v>
      </c>
      <c r="C115" s="48">
        <v>32621</v>
      </c>
      <c r="D115" s="48">
        <v>32622</v>
      </c>
      <c r="E115" s="48">
        <v>32623</v>
      </c>
      <c r="F115" s="48">
        <v>32624</v>
      </c>
      <c r="G115" s="48">
        <v>32625</v>
      </c>
      <c r="H115" s="49">
        <v>32626</v>
      </c>
      <c r="I115" s="49">
        <v>32627</v>
      </c>
      <c r="J115" s="49">
        <v>32628</v>
      </c>
      <c r="K115" s="49">
        <v>32629</v>
      </c>
      <c r="L115" s="49">
        <v>32630</v>
      </c>
      <c r="M115" s="49">
        <v>32631</v>
      </c>
      <c r="N115" s="49">
        <v>32632</v>
      </c>
      <c r="O115" s="49">
        <v>32633</v>
      </c>
      <c r="P115" s="49">
        <v>32634</v>
      </c>
      <c r="Q115" s="49">
        <v>32635</v>
      </c>
      <c r="R115" s="49">
        <v>32636</v>
      </c>
      <c r="S115" s="49">
        <v>32637</v>
      </c>
      <c r="T115" s="49">
        <v>32638</v>
      </c>
      <c r="U115" s="49">
        <v>32639</v>
      </c>
      <c r="V115" s="49">
        <v>32640</v>
      </c>
      <c r="W115" s="49">
        <v>32641</v>
      </c>
      <c r="X115" s="49">
        <v>32642</v>
      </c>
      <c r="Y115" s="49">
        <v>32643</v>
      </c>
      <c r="Z115" s="49">
        <v>32644</v>
      </c>
      <c r="AA115" s="49">
        <v>32645</v>
      </c>
      <c r="AB115" s="49">
        <v>32646</v>
      </c>
      <c r="AC115" s="48">
        <v>32647</v>
      </c>
      <c r="AD115" s="48">
        <v>32648</v>
      </c>
      <c r="AE115" s="48">
        <v>32649</v>
      </c>
      <c r="AF115" s="62" t="s">
        <v>24</v>
      </c>
      <c r="AG115" s="2"/>
    </row>
    <row r="116" spans="1:33">
      <c r="A116" s="47" t="s">
        <v>11</v>
      </c>
      <c r="B116" s="53"/>
      <c r="C116" s="53"/>
      <c r="D116" s="53"/>
      <c r="E116" s="53"/>
      <c r="F116" s="53"/>
      <c r="G116" s="53"/>
      <c r="H116" s="56"/>
      <c r="I116" s="51">
        <v>150</v>
      </c>
      <c r="J116" s="51">
        <v>1200</v>
      </c>
      <c r="K116" s="51">
        <v>1000</v>
      </c>
      <c r="L116" s="51">
        <v>1200</v>
      </c>
      <c r="M116" s="51">
        <v>1000</v>
      </c>
      <c r="N116" s="51">
        <v>2500</v>
      </c>
      <c r="O116" s="51">
        <v>3000</v>
      </c>
      <c r="P116" s="51">
        <v>500</v>
      </c>
      <c r="Q116" s="51">
        <v>1500</v>
      </c>
      <c r="R116" s="51">
        <v>5000</v>
      </c>
      <c r="S116" s="52">
        <v>7000</v>
      </c>
      <c r="T116" s="52">
        <v>9000</v>
      </c>
      <c r="U116" s="52">
        <v>10000</v>
      </c>
      <c r="V116" s="51">
        <v>8000</v>
      </c>
      <c r="W116" s="51">
        <v>2000</v>
      </c>
      <c r="X116" s="51">
        <v>1800</v>
      </c>
      <c r="Y116" s="51">
        <v>1000</v>
      </c>
      <c r="Z116" s="51">
        <v>500</v>
      </c>
      <c r="AA116" s="51">
        <v>900</v>
      </c>
      <c r="AB116" s="51">
        <v>750</v>
      </c>
      <c r="AC116" s="2"/>
      <c r="AD116" s="2"/>
      <c r="AE116" s="51">
        <v>25</v>
      </c>
      <c r="AF116" s="55">
        <f t="shared" ref="AF116:AF129" si="3">SUM(B116:AE116)</f>
        <v>58025</v>
      </c>
      <c r="AG116" s="2"/>
    </row>
    <row r="117" spans="1:33">
      <c r="A117" s="47" t="s">
        <v>14</v>
      </c>
      <c r="B117" s="53"/>
      <c r="C117" s="53"/>
      <c r="D117" s="53"/>
      <c r="E117" s="53"/>
      <c r="F117" s="53"/>
      <c r="G117" s="53"/>
      <c r="H117" s="56"/>
      <c r="I117" s="51">
        <v>10</v>
      </c>
      <c r="J117" s="51">
        <v>5</v>
      </c>
      <c r="K117" s="51">
        <v>10</v>
      </c>
      <c r="L117" s="51">
        <v>150</v>
      </c>
      <c r="M117" s="51">
        <v>100</v>
      </c>
      <c r="N117" s="51">
        <v>200</v>
      </c>
      <c r="O117" s="51">
        <v>500</v>
      </c>
      <c r="P117" s="51">
        <v>50</v>
      </c>
      <c r="Q117" s="52">
        <v>250</v>
      </c>
      <c r="R117" s="51">
        <v>500</v>
      </c>
      <c r="S117" s="51">
        <v>1000</v>
      </c>
      <c r="T117" s="51">
        <v>1000</v>
      </c>
      <c r="U117" s="51">
        <v>1500</v>
      </c>
      <c r="V117" s="51">
        <v>800</v>
      </c>
      <c r="W117" s="51">
        <v>200</v>
      </c>
      <c r="X117" s="51">
        <v>150</v>
      </c>
      <c r="Y117" s="51">
        <v>100</v>
      </c>
      <c r="Z117" s="51">
        <v>200</v>
      </c>
      <c r="AA117" s="51">
        <v>300</v>
      </c>
      <c r="AB117" s="51">
        <v>250</v>
      </c>
      <c r="AC117" s="2"/>
      <c r="AD117" s="2"/>
      <c r="AE117" s="2"/>
      <c r="AF117" s="55">
        <f t="shared" si="3"/>
        <v>7275</v>
      </c>
      <c r="AG117" s="2"/>
    </row>
    <row r="118" spans="1:33">
      <c r="A118" s="47" t="s">
        <v>15</v>
      </c>
      <c r="B118" s="53"/>
      <c r="C118" s="53"/>
      <c r="D118" s="53"/>
      <c r="E118" s="53"/>
      <c r="F118" s="53"/>
      <c r="G118" s="53"/>
      <c r="H118" s="56"/>
      <c r="I118" s="52"/>
      <c r="J118" s="53"/>
      <c r="K118" s="54"/>
      <c r="L118" s="53"/>
      <c r="M118" s="53"/>
      <c r="N118" s="53"/>
      <c r="O118" s="53"/>
      <c r="P118" s="54"/>
      <c r="Q118" s="51">
        <v>150</v>
      </c>
      <c r="R118" s="51">
        <v>400</v>
      </c>
      <c r="S118" s="52">
        <v>500</v>
      </c>
      <c r="T118" s="52">
        <v>500</v>
      </c>
      <c r="U118" s="51">
        <v>500</v>
      </c>
      <c r="V118" s="51">
        <v>200</v>
      </c>
      <c r="W118" s="51">
        <v>100</v>
      </c>
      <c r="X118" s="52">
        <v>100</v>
      </c>
      <c r="Y118" s="52">
        <v>50</v>
      </c>
      <c r="Z118" s="52">
        <v>25</v>
      </c>
      <c r="AA118" s="52">
        <v>5</v>
      </c>
      <c r="AB118" s="52">
        <v>75</v>
      </c>
      <c r="AC118" s="2"/>
      <c r="AD118" s="2"/>
      <c r="AE118" s="2"/>
      <c r="AF118" s="55">
        <f t="shared" si="3"/>
        <v>2605</v>
      </c>
      <c r="AG118" s="2"/>
    </row>
    <row r="119" spans="1:33">
      <c r="A119" s="47" t="s">
        <v>87</v>
      </c>
      <c r="B119" s="53"/>
      <c r="C119" s="53"/>
      <c r="D119" s="53"/>
      <c r="E119" s="53"/>
      <c r="F119" s="53"/>
      <c r="G119" s="53"/>
      <c r="H119" s="52">
        <v>200</v>
      </c>
      <c r="I119" s="52"/>
      <c r="J119" s="53"/>
      <c r="K119" s="53"/>
      <c r="L119" s="53"/>
      <c r="M119" s="53"/>
      <c r="N119" s="53"/>
      <c r="O119" s="53"/>
      <c r="P119" s="51">
        <v>50</v>
      </c>
      <c r="Q119" s="51">
        <v>100</v>
      </c>
      <c r="R119" s="53"/>
      <c r="S119" s="52">
        <v>50</v>
      </c>
      <c r="T119" s="51">
        <v>5</v>
      </c>
      <c r="U119" s="54"/>
      <c r="V119" s="53"/>
      <c r="W119" s="53"/>
      <c r="X119" s="51">
        <v>700</v>
      </c>
      <c r="Y119" s="51">
        <v>100</v>
      </c>
      <c r="Z119" s="51">
        <v>25</v>
      </c>
      <c r="AA119" s="51">
        <v>50</v>
      </c>
      <c r="AB119" s="51">
        <v>75</v>
      </c>
      <c r="AC119" s="2"/>
      <c r="AD119" s="2"/>
      <c r="AE119" s="2"/>
      <c r="AF119" s="55">
        <f t="shared" si="3"/>
        <v>1355</v>
      </c>
      <c r="AG119" s="2"/>
    </row>
    <row r="120" spans="1:33">
      <c r="A120" s="47" t="s">
        <v>88</v>
      </c>
      <c r="B120" s="53"/>
      <c r="C120" s="53"/>
      <c r="D120" s="53"/>
      <c r="E120" s="53"/>
      <c r="F120" s="53"/>
      <c r="G120" s="53"/>
      <c r="H120" s="54"/>
      <c r="I120" s="52"/>
      <c r="J120" s="54"/>
      <c r="K120" s="52">
        <v>1</v>
      </c>
      <c r="L120" s="54"/>
      <c r="M120" s="54"/>
      <c r="N120" s="54"/>
      <c r="O120" s="54"/>
      <c r="P120" s="52">
        <v>250</v>
      </c>
      <c r="Q120" s="54"/>
      <c r="R120" s="54"/>
      <c r="S120" s="52">
        <v>100</v>
      </c>
      <c r="T120" s="52">
        <v>2</v>
      </c>
      <c r="U120" s="54"/>
      <c r="V120" s="54"/>
      <c r="W120" s="54"/>
      <c r="X120" s="52">
        <v>500</v>
      </c>
      <c r="Y120" s="52">
        <v>250</v>
      </c>
      <c r="Z120" s="52">
        <v>200</v>
      </c>
      <c r="AA120" s="52">
        <v>10</v>
      </c>
      <c r="AB120" s="52">
        <v>25</v>
      </c>
      <c r="AC120" s="2"/>
      <c r="AD120" s="2"/>
      <c r="AE120" s="2"/>
      <c r="AF120" s="55">
        <f t="shared" si="3"/>
        <v>1338</v>
      </c>
      <c r="AG120" s="2"/>
    </row>
    <row r="121" spans="1:33">
      <c r="A121" s="47" t="s">
        <v>12</v>
      </c>
      <c r="B121" s="53"/>
      <c r="C121" s="53"/>
      <c r="D121" s="53"/>
      <c r="E121" s="53"/>
      <c r="F121" s="53"/>
      <c r="G121" s="53"/>
      <c r="H121" s="55"/>
      <c r="I121" s="52"/>
      <c r="J121" s="52"/>
      <c r="K121" s="52"/>
      <c r="L121" s="52"/>
      <c r="M121" s="52"/>
      <c r="N121" s="52"/>
      <c r="O121" s="52"/>
      <c r="P121" s="52"/>
      <c r="Q121" s="52">
        <v>10</v>
      </c>
      <c r="R121" s="52">
        <v>50</v>
      </c>
      <c r="S121" s="52">
        <v>20</v>
      </c>
      <c r="T121" s="52"/>
      <c r="U121" s="52"/>
      <c r="V121" s="52"/>
      <c r="W121" s="52"/>
      <c r="X121" s="52"/>
      <c r="Y121" s="52"/>
      <c r="Z121" s="52"/>
      <c r="AA121" s="52"/>
      <c r="AB121" s="52"/>
      <c r="AC121" s="2"/>
      <c r="AD121" s="2"/>
      <c r="AE121" s="2"/>
      <c r="AF121" s="55">
        <f t="shared" si="3"/>
        <v>80</v>
      </c>
      <c r="AG121" s="2"/>
    </row>
    <row r="122" spans="1:33">
      <c r="A122" s="47" t="s">
        <v>47</v>
      </c>
      <c r="B122" s="53"/>
      <c r="C122" s="53"/>
      <c r="D122" s="53"/>
      <c r="E122" s="53"/>
      <c r="F122" s="53"/>
      <c r="G122" s="53"/>
      <c r="H122" s="54"/>
      <c r="I122" s="53"/>
      <c r="J122" s="53"/>
      <c r="K122" s="53"/>
      <c r="L122" s="53"/>
      <c r="M122" s="53"/>
      <c r="N122" s="53"/>
      <c r="O122" s="53"/>
      <c r="P122" s="54"/>
      <c r="Q122" s="53"/>
      <c r="R122" s="53"/>
      <c r="S122" s="51">
        <v>20</v>
      </c>
      <c r="T122" s="51">
        <v>2</v>
      </c>
      <c r="U122" s="52">
        <v>8</v>
      </c>
      <c r="V122" s="53"/>
      <c r="W122" s="53"/>
      <c r="X122" s="53"/>
      <c r="Y122" s="53"/>
      <c r="Z122" s="53"/>
      <c r="AA122" s="53"/>
      <c r="AB122" s="53"/>
      <c r="AC122" s="2"/>
      <c r="AD122" s="2"/>
      <c r="AE122" s="2"/>
      <c r="AF122" s="55">
        <f t="shared" si="3"/>
        <v>30</v>
      </c>
      <c r="AG122" s="2"/>
    </row>
    <row r="123" spans="1:33">
      <c r="A123" s="47" t="s">
        <v>1</v>
      </c>
      <c r="B123" s="53"/>
      <c r="C123" s="53"/>
      <c r="D123" s="53"/>
      <c r="E123" s="53"/>
      <c r="F123" s="53"/>
      <c r="G123" s="53"/>
      <c r="H123" s="55"/>
      <c r="I123" s="52"/>
      <c r="J123" s="53"/>
      <c r="K123" s="53"/>
      <c r="L123" s="53"/>
      <c r="M123" s="54"/>
      <c r="N123" s="54"/>
      <c r="O123" s="54"/>
      <c r="P123" s="54"/>
      <c r="Q123" s="54"/>
      <c r="R123" s="52">
        <v>25</v>
      </c>
      <c r="S123" s="52">
        <v>5</v>
      </c>
      <c r="T123" s="53"/>
      <c r="U123" s="53"/>
      <c r="V123" s="53"/>
      <c r="W123" s="53"/>
      <c r="X123" s="53"/>
      <c r="Y123" s="53"/>
      <c r="Z123" s="53"/>
      <c r="AA123" s="53"/>
      <c r="AB123" s="54"/>
      <c r="AC123" s="2"/>
      <c r="AD123" s="2"/>
      <c r="AE123" s="2"/>
      <c r="AF123" s="55">
        <f t="shared" si="3"/>
        <v>30</v>
      </c>
      <c r="AG123" s="2"/>
    </row>
    <row r="124" spans="1:33">
      <c r="A124" s="47" t="s">
        <v>7</v>
      </c>
      <c r="B124" s="53"/>
      <c r="C124" s="53"/>
      <c r="D124" s="53"/>
      <c r="E124" s="53"/>
      <c r="F124" s="53"/>
      <c r="G124" s="53"/>
      <c r="H124" s="55"/>
      <c r="I124" s="52"/>
      <c r="J124" s="51"/>
      <c r="K124" s="53"/>
      <c r="L124" s="53"/>
      <c r="M124" s="53"/>
      <c r="N124" s="53"/>
      <c r="O124" s="53"/>
      <c r="P124" s="53"/>
      <c r="Q124" s="53"/>
      <c r="R124" s="52">
        <v>3</v>
      </c>
      <c r="S124" s="52">
        <v>1</v>
      </c>
      <c r="T124" s="51">
        <v>4</v>
      </c>
      <c r="U124" s="53"/>
      <c r="V124" s="53"/>
      <c r="W124" s="53"/>
      <c r="X124" s="53"/>
      <c r="Y124" s="53"/>
      <c r="Z124" s="53"/>
      <c r="AA124" s="51">
        <v>1</v>
      </c>
      <c r="AB124" s="53"/>
      <c r="AC124" s="2"/>
      <c r="AD124" s="2"/>
      <c r="AE124" s="2"/>
      <c r="AF124" s="55">
        <f t="shared" si="3"/>
        <v>9</v>
      </c>
      <c r="AG124" s="2"/>
    </row>
    <row r="125" spans="1:33">
      <c r="A125" s="47" t="s">
        <v>2</v>
      </c>
      <c r="B125" s="53"/>
      <c r="C125" s="53"/>
      <c r="D125" s="53"/>
      <c r="E125" s="53"/>
      <c r="F125" s="53"/>
      <c r="G125" s="53"/>
      <c r="H125" s="55"/>
      <c r="I125" s="52">
        <v>1</v>
      </c>
      <c r="J125" s="53"/>
      <c r="K125" s="53"/>
      <c r="L125" s="53"/>
      <c r="M125" s="53"/>
      <c r="N125" s="53"/>
      <c r="O125" s="53"/>
      <c r="P125" s="53"/>
      <c r="Q125" s="54"/>
      <c r="R125" s="54"/>
      <c r="S125" s="52">
        <v>5</v>
      </c>
      <c r="T125" s="54"/>
      <c r="U125" s="52">
        <v>1</v>
      </c>
      <c r="V125" s="54"/>
      <c r="W125" s="54"/>
      <c r="X125" s="54"/>
      <c r="Y125" s="54"/>
      <c r="Z125" s="54"/>
      <c r="AA125" s="54"/>
      <c r="AB125" s="54"/>
      <c r="AC125" s="2"/>
      <c r="AD125" s="2"/>
      <c r="AE125" s="2"/>
      <c r="AF125" s="55">
        <f t="shared" si="3"/>
        <v>7</v>
      </c>
      <c r="AG125" s="2"/>
    </row>
    <row r="126" spans="1:33">
      <c r="A126" s="47" t="s">
        <v>44</v>
      </c>
      <c r="B126" s="53"/>
      <c r="C126" s="53"/>
      <c r="D126" s="53"/>
      <c r="E126" s="53"/>
      <c r="F126" s="53"/>
      <c r="G126" s="53"/>
      <c r="H126" s="55"/>
      <c r="I126" s="54"/>
      <c r="J126" s="53"/>
      <c r="K126" s="53"/>
      <c r="L126" s="53"/>
      <c r="M126" s="53"/>
      <c r="N126" s="53"/>
      <c r="O126" s="53"/>
      <c r="P126" s="52">
        <v>3</v>
      </c>
      <c r="Q126" s="54"/>
      <c r="R126" s="53"/>
      <c r="S126" s="54"/>
      <c r="T126" s="54"/>
      <c r="U126" s="51">
        <v>1</v>
      </c>
      <c r="V126" s="53"/>
      <c r="W126" s="53"/>
      <c r="X126" s="54"/>
      <c r="Y126" s="54"/>
      <c r="Z126" s="54"/>
      <c r="AA126" s="54"/>
      <c r="AB126" s="54"/>
      <c r="AC126" s="2"/>
      <c r="AD126" s="2"/>
      <c r="AE126" s="2"/>
      <c r="AF126" s="55">
        <f t="shared" si="3"/>
        <v>4</v>
      </c>
      <c r="AG126" s="2"/>
    </row>
    <row r="127" spans="1:33">
      <c r="A127" s="47" t="s">
        <v>46</v>
      </c>
      <c r="B127" s="53"/>
      <c r="C127" s="53"/>
      <c r="D127" s="53"/>
      <c r="E127" s="53"/>
      <c r="F127" s="53"/>
      <c r="G127" s="53"/>
      <c r="H127" s="55"/>
      <c r="I127" s="52"/>
      <c r="J127" s="54"/>
      <c r="K127" s="53"/>
      <c r="L127" s="53"/>
      <c r="M127" s="51"/>
      <c r="N127" s="51"/>
      <c r="O127" s="51"/>
      <c r="P127" s="51"/>
      <c r="Q127" s="51">
        <v>1</v>
      </c>
      <c r="R127" s="51">
        <v>1</v>
      </c>
      <c r="S127" s="51"/>
      <c r="T127" s="53"/>
      <c r="U127" s="53"/>
      <c r="V127" s="53"/>
      <c r="W127" s="53"/>
      <c r="X127" s="53"/>
      <c r="Y127" s="53"/>
      <c r="Z127" s="53"/>
      <c r="AA127" s="53"/>
      <c r="AB127" s="51">
        <v>1</v>
      </c>
      <c r="AC127" s="2"/>
      <c r="AD127" s="2"/>
      <c r="AE127" s="2"/>
      <c r="AF127" s="55">
        <f t="shared" si="3"/>
        <v>3</v>
      </c>
      <c r="AG127" s="2"/>
    </row>
    <row r="128" spans="1:33">
      <c r="A128" s="47" t="s">
        <v>54</v>
      </c>
      <c r="B128" s="53"/>
      <c r="C128" s="53"/>
      <c r="D128" s="53"/>
      <c r="E128" s="53"/>
      <c r="F128" s="53"/>
      <c r="G128" s="53"/>
      <c r="H128" s="54"/>
      <c r="I128" s="54"/>
      <c r="J128" s="54"/>
      <c r="K128" s="54"/>
      <c r="L128" s="54"/>
      <c r="M128" s="54"/>
      <c r="N128" s="54"/>
      <c r="O128" s="54"/>
      <c r="P128" s="54"/>
      <c r="Q128" s="52">
        <v>1</v>
      </c>
      <c r="R128" s="54"/>
      <c r="S128" s="54"/>
      <c r="T128" s="54"/>
      <c r="U128" s="54"/>
      <c r="V128" s="54"/>
      <c r="W128" s="54"/>
      <c r="X128" s="54"/>
      <c r="Y128" s="54"/>
      <c r="Z128" s="54"/>
      <c r="AA128" s="54"/>
      <c r="AB128" s="54"/>
      <c r="AC128" s="2"/>
      <c r="AD128" s="2"/>
      <c r="AE128" s="2"/>
      <c r="AF128" s="55">
        <f t="shared" si="3"/>
        <v>1</v>
      </c>
      <c r="AG128" s="2"/>
    </row>
    <row r="129" spans="1:33">
      <c r="A129" s="63" t="s">
        <v>24</v>
      </c>
      <c r="B129" s="53">
        <f>SUM(B116:B128)</f>
        <v>0</v>
      </c>
      <c r="C129" s="53">
        <f t="shared" ref="C129:AE129" si="4">SUM(C116:C128)</f>
        <v>0</v>
      </c>
      <c r="D129" s="53">
        <f t="shared" si="4"/>
        <v>0</v>
      </c>
      <c r="E129" s="53">
        <f t="shared" si="4"/>
        <v>0</v>
      </c>
      <c r="F129" s="53">
        <f t="shared" si="4"/>
        <v>0</v>
      </c>
      <c r="G129" s="53">
        <f t="shared" si="4"/>
        <v>0</v>
      </c>
      <c r="H129" s="53">
        <f t="shared" si="4"/>
        <v>200</v>
      </c>
      <c r="I129" s="53">
        <f t="shared" si="4"/>
        <v>161</v>
      </c>
      <c r="J129" s="53">
        <f t="shared" si="4"/>
        <v>1205</v>
      </c>
      <c r="K129" s="53">
        <f t="shared" si="4"/>
        <v>1011</v>
      </c>
      <c r="L129" s="53">
        <f t="shared" si="4"/>
        <v>1350</v>
      </c>
      <c r="M129" s="53">
        <f t="shared" si="4"/>
        <v>1100</v>
      </c>
      <c r="N129" s="53">
        <f t="shared" si="4"/>
        <v>2700</v>
      </c>
      <c r="O129" s="53">
        <f t="shared" si="4"/>
        <v>3500</v>
      </c>
      <c r="P129" s="53">
        <f t="shared" si="4"/>
        <v>853</v>
      </c>
      <c r="Q129" s="53">
        <f t="shared" si="4"/>
        <v>2012</v>
      </c>
      <c r="R129" s="53">
        <f t="shared" si="4"/>
        <v>5979</v>
      </c>
      <c r="S129" s="53">
        <f t="shared" si="4"/>
        <v>8701</v>
      </c>
      <c r="T129" s="53">
        <f t="shared" si="4"/>
        <v>10513</v>
      </c>
      <c r="U129" s="53">
        <f t="shared" si="4"/>
        <v>12010</v>
      </c>
      <c r="V129" s="53">
        <f t="shared" si="4"/>
        <v>9000</v>
      </c>
      <c r="W129" s="53">
        <f t="shared" si="4"/>
        <v>2300</v>
      </c>
      <c r="X129" s="53">
        <f t="shared" si="4"/>
        <v>3250</v>
      </c>
      <c r="Y129" s="53">
        <f t="shared" si="4"/>
        <v>1500</v>
      </c>
      <c r="Z129" s="53">
        <f t="shared" si="4"/>
        <v>950</v>
      </c>
      <c r="AA129" s="53">
        <f t="shared" si="4"/>
        <v>1266</v>
      </c>
      <c r="AB129" s="53">
        <f t="shared" si="4"/>
        <v>1176</v>
      </c>
      <c r="AC129" s="53">
        <f t="shared" si="4"/>
        <v>0</v>
      </c>
      <c r="AD129" s="53">
        <f t="shared" si="4"/>
        <v>0</v>
      </c>
      <c r="AE129" s="53">
        <f t="shared" si="4"/>
        <v>25</v>
      </c>
      <c r="AF129" s="55">
        <f t="shared" si="3"/>
        <v>70762</v>
      </c>
      <c r="AG129" s="2"/>
    </row>
    <row r="130" spans="1:33">
      <c r="A130" s="47"/>
      <c r="B130" s="47"/>
      <c r="C130" s="49"/>
      <c r="D130" s="61"/>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c r="A131" s="47"/>
      <c r="B131" s="47"/>
      <c r="C131" s="49"/>
      <c r="D131" s="61"/>
      <c r="E131" s="2"/>
      <c r="F131" s="49"/>
      <c r="G131" s="49"/>
      <c r="H131" s="49"/>
      <c r="I131" s="49"/>
      <c r="J131" s="49"/>
      <c r="K131" s="49"/>
      <c r="L131" s="2"/>
      <c r="M131" s="2"/>
      <c r="N131" s="2"/>
      <c r="O131" s="2"/>
      <c r="P131" s="2"/>
      <c r="Q131" s="2"/>
      <c r="R131" s="2"/>
      <c r="S131" s="2"/>
      <c r="T131" s="2"/>
      <c r="U131" s="2"/>
      <c r="V131" s="2"/>
      <c r="W131" s="2"/>
      <c r="X131" s="2"/>
      <c r="Y131" s="2"/>
      <c r="Z131" s="2"/>
      <c r="AA131" s="2"/>
      <c r="AB131" s="2"/>
      <c r="AC131" s="2"/>
      <c r="AD131" s="2"/>
      <c r="AE131" s="2"/>
      <c r="AF131" s="2"/>
      <c r="AG131" s="2"/>
    </row>
    <row r="132" spans="1:33">
      <c r="A132" s="60">
        <v>1990</v>
      </c>
      <c r="B132" s="47"/>
      <c r="C132" s="49"/>
      <c r="D132" s="61"/>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c r="A133" s="46" t="s">
        <v>86</v>
      </c>
      <c r="B133" s="47"/>
      <c r="C133" s="49"/>
      <c r="D133" s="61"/>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c r="A134" s="47"/>
      <c r="B134" s="48">
        <v>32985</v>
      </c>
      <c r="C134" s="48">
        <v>32986</v>
      </c>
      <c r="D134" s="48">
        <v>32987</v>
      </c>
      <c r="E134" s="48">
        <v>32988</v>
      </c>
      <c r="F134" s="48">
        <v>32989</v>
      </c>
      <c r="G134" s="48">
        <v>32990</v>
      </c>
      <c r="H134" s="49">
        <v>32991</v>
      </c>
      <c r="I134" s="49">
        <v>32992</v>
      </c>
      <c r="J134" s="49">
        <v>32993</v>
      </c>
      <c r="K134" s="49">
        <v>32994</v>
      </c>
      <c r="L134" s="49">
        <v>32995</v>
      </c>
      <c r="M134" s="49">
        <v>32996</v>
      </c>
      <c r="N134" s="49">
        <v>32997</v>
      </c>
      <c r="O134" s="49">
        <v>32998</v>
      </c>
      <c r="P134" s="49">
        <v>32999</v>
      </c>
      <c r="Q134" s="49">
        <v>33000</v>
      </c>
      <c r="R134" s="49">
        <v>33001</v>
      </c>
      <c r="S134" s="49">
        <v>33002</v>
      </c>
      <c r="T134" s="49">
        <v>33003</v>
      </c>
      <c r="U134" s="49">
        <v>33004</v>
      </c>
      <c r="V134" s="49">
        <v>33005</v>
      </c>
      <c r="W134" s="49">
        <v>33006</v>
      </c>
      <c r="X134" s="49">
        <v>33007</v>
      </c>
      <c r="Y134" s="49">
        <v>33008</v>
      </c>
      <c r="Z134" s="49">
        <v>33009</v>
      </c>
      <c r="AA134" s="49">
        <v>33010</v>
      </c>
      <c r="AB134" s="49">
        <v>33011</v>
      </c>
      <c r="AC134" s="48">
        <v>33012</v>
      </c>
      <c r="AD134" s="48">
        <v>33013</v>
      </c>
      <c r="AE134" s="48">
        <v>33014</v>
      </c>
      <c r="AF134" s="64" t="s">
        <v>24</v>
      </c>
      <c r="AG134" s="2"/>
    </row>
    <row r="135" spans="1:33">
      <c r="A135" s="47" t="s">
        <v>11</v>
      </c>
      <c r="B135" s="53"/>
      <c r="C135" s="53"/>
      <c r="D135" s="53"/>
      <c r="E135" s="53"/>
      <c r="F135" s="53"/>
      <c r="G135" s="53"/>
      <c r="H135" s="55"/>
      <c r="I135" s="52"/>
      <c r="J135" s="52"/>
      <c r="K135" s="51">
        <v>190</v>
      </c>
      <c r="L135" s="51">
        <v>500</v>
      </c>
      <c r="M135" s="51">
        <v>725</v>
      </c>
      <c r="N135" s="51">
        <v>1375</v>
      </c>
      <c r="O135" s="51">
        <v>4190</v>
      </c>
      <c r="P135" s="51">
        <v>950</v>
      </c>
      <c r="Q135" s="51">
        <v>985</v>
      </c>
      <c r="R135" s="51">
        <v>650</v>
      </c>
      <c r="S135" s="51">
        <v>350</v>
      </c>
      <c r="T135" s="51">
        <v>4520</v>
      </c>
      <c r="U135" s="51">
        <v>370</v>
      </c>
      <c r="V135" s="51">
        <v>4260</v>
      </c>
      <c r="W135" s="51">
        <v>4200</v>
      </c>
      <c r="X135" s="51">
        <v>4060</v>
      </c>
      <c r="Y135" s="51">
        <v>1430</v>
      </c>
      <c r="Z135" s="51">
        <v>500</v>
      </c>
      <c r="AA135" s="51">
        <v>290</v>
      </c>
      <c r="AB135" s="51">
        <v>200</v>
      </c>
      <c r="AC135" s="2"/>
      <c r="AD135" s="2"/>
      <c r="AE135" s="2"/>
      <c r="AF135" s="55">
        <f t="shared" ref="AF135:AF146" si="5">SUM(B135:AE135)</f>
        <v>29745</v>
      </c>
      <c r="AG135" s="2"/>
    </row>
    <row r="136" spans="1:33">
      <c r="A136" s="47" t="s">
        <v>87</v>
      </c>
      <c r="B136" s="53"/>
      <c r="C136" s="53"/>
      <c r="D136" s="53"/>
      <c r="E136" s="53"/>
      <c r="F136" s="53"/>
      <c r="G136" s="53"/>
      <c r="H136" s="52">
        <v>110</v>
      </c>
      <c r="I136" s="52">
        <v>250</v>
      </c>
      <c r="J136" s="52"/>
      <c r="K136" s="51">
        <v>75</v>
      </c>
      <c r="L136" s="51">
        <v>15</v>
      </c>
      <c r="M136" s="51">
        <v>50</v>
      </c>
      <c r="N136" s="52">
        <v>120</v>
      </c>
      <c r="O136" s="52">
        <v>205</v>
      </c>
      <c r="P136" s="52">
        <v>1690</v>
      </c>
      <c r="Q136" s="52">
        <v>1235</v>
      </c>
      <c r="R136" s="52">
        <v>1500</v>
      </c>
      <c r="S136" s="52">
        <v>2500</v>
      </c>
      <c r="T136" s="52">
        <v>3075</v>
      </c>
      <c r="U136" s="52">
        <v>1200</v>
      </c>
      <c r="V136" s="52">
        <v>1250</v>
      </c>
      <c r="W136" s="52">
        <v>1100</v>
      </c>
      <c r="X136" s="52">
        <v>1020</v>
      </c>
      <c r="Y136" s="52">
        <v>1000</v>
      </c>
      <c r="Z136" s="52">
        <v>50</v>
      </c>
      <c r="AA136" s="54"/>
      <c r="AB136" s="52">
        <v>4</v>
      </c>
      <c r="AC136" s="2"/>
      <c r="AD136" s="2"/>
      <c r="AE136" s="2"/>
      <c r="AF136" s="55">
        <f t="shared" si="5"/>
        <v>16449</v>
      </c>
      <c r="AG136" s="2"/>
    </row>
    <row r="137" spans="1:33">
      <c r="A137" s="47" t="s">
        <v>88</v>
      </c>
      <c r="B137" s="53"/>
      <c r="C137" s="53"/>
      <c r="D137" s="53"/>
      <c r="E137" s="53"/>
      <c r="F137" s="53"/>
      <c r="G137" s="53"/>
      <c r="H137" s="55">
        <v>2</v>
      </c>
      <c r="I137" s="52"/>
      <c r="J137" s="52"/>
      <c r="K137" s="54">
        <v>2</v>
      </c>
      <c r="L137" s="54"/>
      <c r="M137" s="54"/>
      <c r="N137" s="52">
        <v>1</v>
      </c>
      <c r="O137" s="52">
        <v>215</v>
      </c>
      <c r="P137" s="52">
        <v>910</v>
      </c>
      <c r="Q137" s="52">
        <v>840</v>
      </c>
      <c r="R137" s="51">
        <v>600</v>
      </c>
      <c r="S137" s="51">
        <v>500</v>
      </c>
      <c r="T137" s="51">
        <v>630</v>
      </c>
      <c r="U137" s="52">
        <v>750</v>
      </c>
      <c r="V137" s="52">
        <v>800</v>
      </c>
      <c r="W137" s="51">
        <v>750</v>
      </c>
      <c r="X137" s="51">
        <v>680</v>
      </c>
      <c r="Y137" s="51">
        <v>250</v>
      </c>
      <c r="Z137" s="51">
        <v>150</v>
      </c>
      <c r="AA137" s="52">
        <v>13</v>
      </c>
      <c r="AB137" s="51">
        <v>4</v>
      </c>
      <c r="AC137" s="2"/>
      <c r="AD137" s="2"/>
      <c r="AE137" s="2"/>
      <c r="AF137" s="55">
        <f t="shared" si="5"/>
        <v>7097</v>
      </c>
      <c r="AG137" s="2"/>
    </row>
    <row r="138" spans="1:33">
      <c r="A138" s="47" t="s">
        <v>14</v>
      </c>
      <c r="B138" s="53"/>
      <c r="C138" s="53"/>
      <c r="D138" s="53"/>
      <c r="E138" s="53"/>
      <c r="F138" s="53"/>
      <c r="G138" s="53"/>
      <c r="H138" s="55"/>
      <c r="I138" s="52"/>
      <c r="J138" s="52"/>
      <c r="K138" s="52">
        <v>3</v>
      </c>
      <c r="L138" s="52">
        <v>1</v>
      </c>
      <c r="M138" s="52">
        <v>3</v>
      </c>
      <c r="N138" s="52">
        <v>50</v>
      </c>
      <c r="O138" s="52">
        <v>445</v>
      </c>
      <c r="P138" s="52">
        <v>10</v>
      </c>
      <c r="Q138" s="52">
        <v>187</v>
      </c>
      <c r="R138" s="52">
        <v>110</v>
      </c>
      <c r="S138" s="52">
        <v>50</v>
      </c>
      <c r="T138" s="52">
        <v>500</v>
      </c>
      <c r="U138" s="52">
        <v>70</v>
      </c>
      <c r="V138" s="52">
        <v>15</v>
      </c>
      <c r="W138" s="52">
        <v>70</v>
      </c>
      <c r="X138" s="52">
        <v>155</v>
      </c>
      <c r="Y138" s="52">
        <v>100</v>
      </c>
      <c r="Z138" s="52">
        <v>50</v>
      </c>
      <c r="AA138" s="53"/>
      <c r="AB138" s="52">
        <v>1</v>
      </c>
      <c r="AC138" s="2"/>
      <c r="AD138" s="2"/>
      <c r="AE138" s="2"/>
      <c r="AF138" s="55">
        <f t="shared" si="5"/>
        <v>1820</v>
      </c>
      <c r="AG138" s="2"/>
    </row>
    <row r="139" spans="1:33">
      <c r="A139" s="47" t="s">
        <v>15</v>
      </c>
      <c r="B139" s="53"/>
      <c r="C139" s="53"/>
      <c r="D139" s="53"/>
      <c r="E139" s="53"/>
      <c r="F139" s="53"/>
      <c r="G139" s="53"/>
      <c r="H139" s="55"/>
      <c r="I139" s="52"/>
      <c r="J139" s="52"/>
      <c r="K139" s="51">
        <v>3</v>
      </c>
      <c r="L139" s="51">
        <v>10</v>
      </c>
      <c r="M139" s="51">
        <v>5</v>
      </c>
      <c r="N139" s="51">
        <v>20</v>
      </c>
      <c r="O139" s="51">
        <v>135</v>
      </c>
      <c r="P139" s="51">
        <v>21</v>
      </c>
      <c r="Q139" s="51">
        <v>7</v>
      </c>
      <c r="R139" s="51">
        <v>10</v>
      </c>
      <c r="S139" s="51">
        <v>12</v>
      </c>
      <c r="T139" s="51">
        <v>12</v>
      </c>
      <c r="U139" s="52">
        <v>32</v>
      </c>
      <c r="V139" s="52">
        <v>4</v>
      </c>
      <c r="W139" s="51">
        <v>15</v>
      </c>
      <c r="X139" s="52">
        <v>10</v>
      </c>
      <c r="Y139" s="51">
        <v>5</v>
      </c>
      <c r="Z139" s="51">
        <v>2</v>
      </c>
      <c r="AA139" s="51">
        <v>12</v>
      </c>
      <c r="AB139" s="51">
        <v>12</v>
      </c>
      <c r="AC139" s="2"/>
      <c r="AD139" s="2"/>
      <c r="AE139" s="2"/>
      <c r="AF139" s="55">
        <f t="shared" si="5"/>
        <v>327</v>
      </c>
      <c r="AG139" s="2"/>
    </row>
    <row r="140" spans="1:33">
      <c r="A140" s="47" t="s">
        <v>2</v>
      </c>
      <c r="B140" s="53"/>
      <c r="C140" s="53"/>
      <c r="D140" s="53"/>
      <c r="E140" s="53"/>
      <c r="F140" s="53"/>
      <c r="G140" s="53"/>
      <c r="H140" s="55"/>
      <c r="I140" s="52"/>
      <c r="J140" s="52"/>
      <c r="K140" s="51">
        <v>50</v>
      </c>
      <c r="L140" s="51">
        <v>8</v>
      </c>
      <c r="M140" s="51">
        <v>14</v>
      </c>
      <c r="N140" s="51">
        <v>27</v>
      </c>
      <c r="O140" s="52">
        <v>42</v>
      </c>
      <c r="P140" s="51">
        <v>30</v>
      </c>
      <c r="Q140" s="51">
        <v>37</v>
      </c>
      <c r="R140" s="53"/>
      <c r="S140" s="53"/>
      <c r="T140" s="53"/>
      <c r="U140" s="52">
        <v>6</v>
      </c>
      <c r="V140" s="51">
        <v>5</v>
      </c>
      <c r="W140" s="53"/>
      <c r="X140" s="54"/>
      <c r="Y140" s="53"/>
      <c r="Z140" s="53"/>
      <c r="AA140" s="51">
        <v>2</v>
      </c>
      <c r="AB140" s="53"/>
      <c r="AC140" s="2"/>
      <c r="AD140" s="2"/>
      <c r="AE140" s="2"/>
      <c r="AF140" s="55">
        <f t="shared" si="5"/>
        <v>221</v>
      </c>
      <c r="AG140" s="2"/>
    </row>
    <row r="141" spans="1:33">
      <c r="A141" s="47" t="s">
        <v>47</v>
      </c>
      <c r="B141" s="53"/>
      <c r="C141" s="53"/>
      <c r="D141" s="53"/>
      <c r="E141" s="53"/>
      <c r="F141" s="53"/>
      <c r="G141" s="53"/>
      <c r="H141" s="55"/>
      <c r="I141" s="52"/>
      <c r="J141" s="52"/>
      <c r="K141" s="54">
        <v>5</v>
      </c>
      <c r="L141" s="54"/>
      <c r="M141" s="54"/>
      <c r="N141" s="54">
        <v>15</v>
      </c>
      <c r="O141" s="54">
        <v>4</v>
      </c>
      <c r="P141" s="54"/>
      <c r="Q141" s="54"/>
      <c r="R141" s="54"/>
      <c r="S141" s="54"/>
      <c r="T141" s="54"/>
      <c r="U141" s="54"/>
      <c r="V141" s="54"/>
      <c r="W141" s="54"/>
      <c r="X141" s="54"/>
      <c r="Y141" s="54"/>
      <c r="Z141" s="54"/>
      <c r="AA141" s="54"/>
      <c r="AB141" s="54"/>
      <c r="AC141" s="2"/>
      <c r="AD141" s="2"/>
      <c r="AE141" s="2"/>
      <c r="AF141" s="55">
        <f t="shared" si="5"/>
        <v>24</v>
      </c>
      <c r="AG141" s="2"/>
    </row>
    <row r="142" spans="1:33">
      <c r="A142" s="47" t="s">
        <v>46</v>
      </c>
      <c r="B142" s="53"/>
      <c r="C142" s="53"/>
      <c r="D142" s="53"/>
      <c r="E142" s="53"/>
      <c r="F142" s="53"/>
      <c r="G142" s="53"/>
      <c r="H142" s="55"/>
      <c r="I142" s="52"/>
      <c r="J142" s="52"/>
      <c r="K142" s="54"/>
      <c r="L142" s="54"/>
      <c r="M142" s="54"/>
      <c r="N142" s="54"/>
      <c r="O142" s="54"/>
      <c r="P142" s="54"/>
      <c r="Q142" s="54"/>
      <c r="R142" s="54"/>
      <c r="S142" s="54"/>
      <c r="T142" s="54"/>
      <c r="U142" s="52">
        <v>3</v>
      </c>
      <c r="V142" s="52">
        <v>1</v>
      </c>
      <c r="W142" s="54"/>
      <c r="X142" s="52">
        <v>1</v>
      </c>
      <c r="Y142" s="54"/>
      <c r="Z142" s="54"/>
      <c r="AA142" s="53"/>
      <c r="AB142" s="54"/>
      <c r="AC142" s="2"/>
      <c r="AD142" s="2"/>
      <c r="AE142" s="2"/>
      <c r="AF142" s="55">
        <f t="shared" si="5"/>
        <v>5</v>
      </c>
      <c r="AG142" s="2"/>
    </row>
    <row r="143" spans="1:33">
      <c r="A143" s="47" t="s">
        <v>1</v>
      </c>
      <c r="B143" s="53"/>
      <c r="C143" s="53"/>
      <c r="D143" s="53"/>
      <c r="E143" s="53"/>
      <c r="F143" s="53"/>
      <c r="G143" s="53"/>
      <c r="H143" s="55"/>
      <c r="I143" s="52"/>
      <c r="J143" s="52"/>
      <c r="K143" s="54"/>
      <c r="L143" s="54"/>
      <c r="M143" s="54"/>
      <c r="N143" s="54"/>
      <c r="O143" s="52">
        <v>2</v>
      </c>
      <c r="P143" s="54"/>
      <c r="Q143" s="54"/>
      <c r="R143" s="54"/>
      <c r="S143" s="54"/>
      <c r="T143" s="54"/>
      <c r="U143" s="52">
        <v>1</v>
      </c>
      <c r="V143" s="54"/>
      <c r="W143" s="54"/>
      <c r="X143" s="52">
        <v>1</v>
      </c>
      <c r="Y143" s="54"/>
      <c r="Z143" s="54"/>
      <c r="AA143" s="54"/>
      <c r="AB143" s="54"/>
      <c r="AC143" s="2"/>
      <c r="AD143" s="2"/>
      <c r="AE143" s="2"/>
      <c r="AF143" s="55">
        <f t="shared" si="5"/>
        <v>4</v>
      </c>
      <c r="AG143" s="2"/>
    </row>
    <row r="144" spans="1:33">
      <c r="A144" s="47" t="s">
        <v>7</v>
      </c>
      <c r="B144" s="53"/>
      <c r="C144" s="53"/>
      <c r="D144" s="53"/>
      <c r="E144" s="53"/>
      <c r="F144" s="53"/>
      <c r="G144" s="53"/>
      <c r="H144" s="55"/>
      <c r="I144" s="52"/>
      <c r="J144" s="52"/>
      <c r="K144" s="53"/>
      <c r="L144" s="65">
        <v>1</v>
      </c>
      <c r="M144" s="53"/>
      <c r="N144" s="65">
        <v>2</v>
      </c>
      <c r="O144" s="53"/>
      <c r="P144" s="53"/>
      <c r="Q144" s="53"/>
      <c r="R144" s="53"/>
      <c r="S144" s="53"/>
      <c r="T144" s="53"/>
      <c r="U144" s="53"/>
      <c r="V144" s="53"/>
      <c r="W144" s="53"/>
      <c r="X144" s="53"/>
      <c r="Y144" s="53"/>
      <c r="Z144" s="53"/>
      <c r="AA144" s="53"/>
      <c r="AB144" s="53"/>
      <c r="AC144" s="2"/>
      <c r="AD144" s="2"/>
      <c r="AE144" s="2"/>
      <c r="AF144" s="55">
        <f t="shared" si="5"/>
        <v>3</v>
      </c>
      <c r="AG144" s="2"/>
    </row>
    <row r="145" spans="1:33">
      <c r="A145" s="47" t="s">
        <v>89</v>
      </c>
      <c r="B145" s="52"/>
      <c r="C145" s="53"/>
      <c r="D145" s="52">
        <v>2</v>
      </c>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2"/>
      <c r="AD145" s="2"/>
      <c r="AE145" s="2"/>
      <c r="AF145" s="55">
        <f t="shared" si="5"/>
        <v>2</v>
      </c>
      <c r="AG145" s="2"/>
    </row>
    <row r="146" spans="1:33">
      <c r="A146" s="63" t="s">
        <v>24</v>
      </c>
      <c r="B146" s="52">
        <f>SUM(B135:B145)</f>
        <v>0</v>
      </c>
      <c r="C146" s="52">
        <f t="shared" ref="C146:AE146" si="6">SUM(C135:C145)</f>
        <v>0</v>
      </c>
      <c r="D146" s="52">
        <f t="shared" si="6"/>
        <v>2</v>
      </c>
      <c r="E146" s="52">
        <f t="shared" si="6"/>
        <v>0</v>
      </c>
      <c r="F146" s="52">
        <f t="shared" si="6"/>
        <v>0</v>
      </c>
      <c r="G146" s="52">
        <f t="shared" si="6"/>
        <v>0</v>
      </c>
      <c r="H146" s="52">
        <f t="shared" si="6"/>
        <v>112</v>
      </c>
      <c r="I146" s="52">
        <f t="shared" si="6"/>
        <v>250</v>
      </c>
      <c r="J146" s="52">
        <f t="shared" si="6"/>
        <v>0</v>
      </c>
      <c r="K146" s="52">
        <f t="shared" si="6"/>
        <v>328</v>
      </c>
      <c r="L146" s="52">
        <f t="shared" si="6"/>
        <v>535</v>
      </c>
      <c r="M146" s="52">
        <f t="shared" si="6"/>
        <v>797</v>
      </c>
      <c r="N146" s="52">
        <f t="shared" si="6"/>
        <v>1610</v>
      </c>
      <c r="O146" s="52">
        <f t="shared" si="6"/>
        <v>5238</v>
      </c>
      <c r="P146" s="52">
        <f t="shared" si="6"/>
        <v>3611</v>
      </c>
      <c r="Q146" s="52">
        <f t="shared" si="6"/>
        <v>3291</v>
      </c>
      <c r="R146" s="52">
        <f t="shared" si="6"/>
        <v>2870</v>
      </c>
      <c r="S146" s="52">
        <f t="shared" si="6"/>
        <v>3412</v>
      </c>
      <c r="T146" s="52">
        <f t="shared" si="6"/>
        <v>8737</v>
      </c>
      <c r="U146" s="52">
        <f t="shared" si="6"/>
        <v>2432</v>
      </c>
      <c r="V146" s="52">
        <f t="shared" si="6"/>
        <v>6335</v>
      </c>
      <c r="W146" s="52">
        <f t="shared" si="6"/>
        <v>6135</v>
      </c>
      <c r="X146" s="52">
        <f t="shared" si="6"/>
        <v>5927</v>
      </c>
      <c r="Y146" s="52">
        <f t="shared" si="6"/>
        <v>2785</v>
      </c>
      <c r="Z146" s="52">
        <f t="shared" si="6"/>
        <v>752</v>
      </c>
      <c r="AA146" s="52">
        <f t="shared" si="6"/>
        <v>317</v>
      </c>
      <c r="AB146" s="52">
        <f t="shared" si="6"/>
        <v>221</v>
      </c>
      <c r="AC146" s="52">
        <f t="shared" si="6"/>
        <v>0</v>
      </c>
      <c r="AD146" s="52">
        <f t="shared" si="6"/>
        <v>0</v>
      </c>
      <c r="AE146" s="52">
        <f t="shared" si="6"/>
        <v>0</v>
      </c>
      <c r="AF146" s="55">
        <f t="shared" si="5"/>
        <v>55697</v>
      </c>
      <c r="AG146" s="2"/>
    </row>
    <row r="147" spans="1:33">
      <c r="A147" s="47"/>
      <c r="B147" s="52"/>
      <c r="C147" s="52"/>
      <c r="D147" s="52"/>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2"/>
      <c r="AD147" s="2"/>
      <c r="AE147" s="2"/>
      <c r="AF147" s="53"/>
      <c r="AG147" s="2"/>
    </row>
    <row r="148" spans="1:33">
      <c r="A148" s="60">
        <v>1991</v>
      </c>
      <c r="B148" s="55"/>
      <c r="C148" s="52"/>
      <c r="D148" s="52"/>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2"/>
      <c r="AD148" s="2"/>
      <c r="AE148" s="2"/>
      <c r="AF148" s="53"/>
      <c r="AG148" s="2"/>
    </row>
    <row r="149" spans="1:33">
      <c r="A149" s="46" t="s">
        <v>90</v>
      </c>
      <c r="B149" s="47"/>
      <c r="C149" s="49"/>
      <c r="D149" s="61"/>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c r="A150" s="47"/>
      <c r="B150" s="48">
        <v>33350</v>
      </c>
      <c r="C150" s="48">
        <v>33351</v>
      </c>
      <c r="D150" s="48">
        <v>33352</v>
      </c>
      <c r="E150" s="48">
        <v>33353</v>
      </c>
      <c r="F150" s="48">
        <v>33354</v>
      </c>
      <c r="G150" s="48">
        <v>33355</v>
      </c>
      <c r="H150" s="49">
        <v>33356</v>
      </c>
      <c r="I150" s="49">
        <v>33357</v>
      </c>
      <c r="J150" s="49">
        <v>33358</v>
      </c>
      <c r="K150" s="49">
        <v>33359</v>
      </c>
      <c r="L150" s="49">
        <v>33360</v>
      </c>
      <c r="M150" s="49">
        <v>33361</v>
      </c>
      <c r="N150" s="49">
        <v>33362</v>
      </c>
      <c r="O150" s="49">
        <v>33363</v>
      </c>
      <c r="P150" s="49">
        <v>33364</v>
      </c>
      <c r="Q150" s="49">
        <v>33365</v>
      </c>
      <c r="R150" s="49">
        <v>33366</v>
      </c>
      <c r="S150" s="49">
        <v>33367</v>
      </c>
      <c r="T150" s="49">
        <v>33368</v>
      </c>
      <c r="U150" s="49">
        <v>33369</v>
      </c>
      <c r="V150" s="49">
        <v>33370</v>
      </c>
      <c r="W150" s="49">
        <v>33371</v>
      </c>
      <c r="X150" s="49">
        <v>33372</v>
      </c>
      <c r="Y150" s="49">
        <v>33373</v>
      </c>
      <c r="Z150" s="49">
        <v>33374</v>
      </c>
      <c r="AA150" s="49">
        <v>33375</v>
      </c>
      <c r="AB150" s="49">
        <v>33376</v>
      </c>
      <c r="AC150" s="48">
        <v>33377</v>
      </c>
      <c r="AD150" s="48">
        <v>33378</v>
      </c>
      <c r="AE150" s="48">
        <v>33379</v>
      </c>
      <c r="AF150" s="64" t="s">
        <v>24</v>
      </c>
      <c r="AG150" s="2"/>
    </row>
    <row r="151" spans="1:33">
      <c r="A151" s="47" t="s">
        <v>11</v>
      </c>
      <c r="B151" s="2"/>
      <c r="C151" s="53"/>
      <c r="D151" s="53"/>
      <c r="E151" s="53"/>
      <c r="F151" s="54"/>
      <c r="G151" s="54"/>
      <c r="H151" s="52"/>
      <c r="I151" s="51">
        <v>1</v>
      </c>
      <c r="J151" s="51">
        <v>100</v>
      </c>
      <c r="K151" s="51">
        <v>10</v>
      </c>
      <c r="L151" s="51">
        <v>55</v>
      </c>
      <c r="M151" s="53"/>
      <c r="N151" s="53"/>
      <c r="O151" s="52">
        <v>600</v>
      </c>
      <c r="P151" s="52">
        <v>13450</v>
      </c>
      <c r="Q151" s="52">
        <v>15630</v>
      </c>
      <c r="R151" s="52">
        <v>10618</v>
      </c>
      <c r="S151" s="52">
        <v>7877</v>
      </c>
      <c r="T151" s="52">
        <v>5001</v>
      </c>
      <c r="U151" s="52">
        <v>2000</v>
      </c>
      <c r="V151" s="53"/>
      <c r="W151" s="51">
        <v>8000</v>
      </c>
      <c r="X151" s="52">
        <v>860</v>
      </c>
      <c r="Y151" s="52">
        <v>3600</v>
      </c>
      <c r="Z151" s="52">
        <v>5050</v>
      </c>
      <c r="AA151" s="51">
        <v>850</v>
      </c>
      <c r="AB151" s="51">
        <v>1270</v>
      </c>
      <c r="AC151" s="2"/>
      <c r="AD151" s="2"/>
      <c r="AE151" s="2"/>
      <c r="AF151" s="55">
        <f t="shared" ref="AF151:AF170" si="7">SUM(B151:AE151)</f>
        <v>74972</v>
      </c>
      <c r="AG151" s="2"/>
    </row>
    <row r="152" spans="1:33">
      <c r="A152" s="47" t="s">
        <v>17</v>
      </c>
      <c r="B152" s="2"/>
      <c r="C152" s="53"/>
      <c r="D152" s="53"/>
      <c r="E152" s="53"/>
      <c r="F152" s="55"/>
      <c r="G152" s="52"/>
      <c r="H152" s="52"/>
      <c r="I152" s="53"/>
      <c r="J152" s="53"/>
      <c r="K152" s="53"/>
      <c r="L152" s="53"/>
      <c r="M152" s="53"/>
      <c r="N152" s="53"/>
      <c r="O152" s="53"/>
      <c r="P152" s="51">
        <v>100</v>
      </c>
      <c r="Q152" s="54"/>
      <c r="R152" s="52">
        <v>5000</v>
      </c>
      <c r="S152" s="54"/>
      <c r="T152" s="51">
        <v>3000</v>
      </c>
      <c r="U152" s="53"/>
      <c r="V152" s="53"/>
      <c r="W152" s="53"/>
      <c r="X152" s="53"/>
      <c r="Y152" s="51">
        <v>3000</v>
      </c>
      <c r="Z152" s="53"/>
      <c r="AA152" s="51">
        <v>1250</v>
      </c>
      <c r="AB152" s="53"/>
      <c r="AC152" s="2"/>
      <c r="AD152" s="2"/>
      <c r="AE152" s="2"/>
      <c r="AF152" s="55">
        <f t="shared" si="7"/>
        <v>12350</v>
      </c>
      <c r="AG152" s="2"/>
    </row>
    <row r="153" spans="1:33">
      <c r="A153" s="47" t="s">
        <v>14</v>
      </c>
      <c r="B153" s="2"/>
      <c r="C153" s="53"/>
      <c r="D153" s="53"/>
      <c r="E153" s="53"/>
      <c r="F153" s="52">
        <v>2</v>
      </c>
      <c r="G153" s="54"/>
      <c r="H153" s="54"/>
      <c r="I153" s="53"/>
      <c r="J153" s="51">
        <v>13</v>
      </c>
      <c r="K153" s="52">
        <v>12</v>
      </c>
      <c r="L153" s="52">
        <v>3</v>
      </c>
      <c r="M153" s="53"/>
      <c r="N153" s="53"/>
      <c r="O153" s="52">
        <v>20</v>
      </c>
      <c r="P153" s="52">
        <v>105</v>
      </c>
      <c r="Q153" s="52">
        <v>289</v>
      </c>
      <c r="R153" s="52">
        <v>1000</v>
      </c>
      <c r="S153" s="52">
        <v>500</v>
      </c>
      <c r="T153" s="52">
        <v>133</v>
      </c>
      <c r="U153" s="52">
        <v>400</v>
      </c>
      <c r="V153" s="53"/>
      <c r="W153" s="53"/>
      <c r="X153" s="52">
        <v>140</v>
      </c>
      <c r="Y153" s="52">
        <v>500</v>
      </c>
      <c r="Z153" s="51">
        <v>700</v>
      </c>
      <c r="AA153" s="51">
        <v>150</v>
      </c>
      <c r="AB153" s="51">
        <v>130</v>
      </c>
      <c r="AC153" s="2"/>
      <c r="AD153" s="2"/>
      <c r="AE153" s="2"/>
      <c r="AF153" s="55">
        <f t="shared" si="7"/>
        <v>4097</v>
      </c>
      <c r="AG153" s="2"/>
    </row>
    <row r="154" spans="1:33">
      <c r="A154" s="47" t="s">
        <v>87</v>
      </c>
      <c r="B154" s="2"/>
      <c r="C154" s="53"/>
      <c r="D154" s="53"/>
      <c r="E154" s="53"/>
      <c r="F154" s="54"/>
      <c r="G154" s="54"/>
      <c r="H154" s="52"/>
      <c r="I154" s="53"/>
      <c r="J154" s="54"/>
      <c r="K154" s="54"/>
      <c r="L154" s="54">
        <v>700</v>
      </c>
      <c r="M154" s="53"/>
      <c r="N154" s="53"/>
      <c r="O154" s="53"/>
      <c r="P154" s="52">
        <v>2</v>
      </c>
      <c r="Q154" s="52">
        <v>22</v>
      </c>
      <c r="R154" s="52">
        <v>234</v>
      </c>
      <c r="S154" s="52">
        <v>1200</v>
      </c>
      <c r="T154" s="52">
        <v>75</v>
      </c>
      <c r="U154" s="52">
        <v>600</v>
      </c>
      <c r="V154" s="53"/>
      <c r="W154" s="53"/>
      <c r="X154" s="52">
        <v>75</v>
      </c>
      <c r="Y154" s="52">
        <v>1000</v>
      </c>
      <c r="Z154" s="54"/>
      <c r="AA154" s="53"/>
      <c r="AB154" s="53"/>
      <c r="AC154" s="2"/>
      <c r="AD154" s="2"/>
      <c r="AE154" s="2"/>
      <c r="AF154" s="55">
        <f t="shared" si="7"/>
        <v>3908</v>
      </c>
      <c r="AG154" s="2"/>
    </row>
    <row r="155" spans="1:33">
      <c r="A155" s="47" t="s">
        <v>88</v>
      </c>
      <c r="B155" s="2"/>
      <c r="C155" s="53"/>
      <c r="D155" s="53"/>
      <c r="E155" s="53"/>
      <c r="F155" s="55"/>
      <c r="G155" s="52"/>
      <c r="H155" s="52"/>
      <c r="I155" s="53"/>
      <c r="J155" s="53"/>
      <c r="K155" s="51">
        <v>1</v>
      </c>
      <c r="L155" s="51">
        <v>100</v>
      </c>
      <c r="M155" s="53"/>
      <c r="N155" s="53"/>
      <c r="O155" s="51">
        <v>50</v>
      </c>
      <c r="P155" s="51">
        <v>165</v>
      </c>
      <c r="Q155" s="51">
        <v>88</v>
      </c>
      <c r="R155" s="51">
        <v>76</v>
      </c>
      <c r="S155" s="52">
        <v>1000</v>
      </c>
      <c r="T155" s="52">
        <v>100</v>
      </c>
      <c r="U155" s="52">
        <v>600</v>
      </c>
      <c r="V155" s="53"/>
      <c r="W155" s="53"/>
      <c r="X155" s="51">
        <v>125</v>
      </c>
      <c r="Y155" s="51">
        <v>1070</v>
      </c>
      <c r="Z155" s="53"/>
      <c r="AA155" s="53">
        <v>1</v>
      </c>
      <c r="AB155" s="53"/>
      <c r="AC155" s="2"/>
      <c r="AD155" s="2"/>
      <c r="AE155" s="2"/>
      <c r="AF155" s="55">
        <f t="shared" si="7"/>
        <v>3376</v>
      </c>
      <c r="AG155" s="2"/>
    </row>
    <row r="156" spans="1:33">
      <c r="A156" s="47" t="s">
        <v>15</v>
      </c>
      <c r="B156" s="2"/>
      <c r="C156" s="53"/>
      <c r="D156" s="53"/>
      <c r="E156" s="53"/>
      <c r="F156" s="55"/>
      <c r="G156" s="51"/>
      <c r="H156" s="51"/>
      <c r="I156" s="53"/>
      <c r="J156" s="54"/>
      <c r="K156" s="54"/>
      <c r="L156" s="52">
        <v>75</v>
      </c>
      <c r="M156" s="53"/>
      <c r="N156" s="53"/>
      <c r="O156" s="52">
        <v>3</v>
      </c>
      <c r="P156" s="52">
        <v>91</v>
      </c>
      <c r="Q156" s="52">
        <v>67</v>
      </c>
      <c r="R156" s="52">
        <v>68</v>
      </c>
      <c r="S156" s="52">
        <v>79</v>
      </c>
      <c r="T156" s="52">
        <v>19</v>
      </c>
      <c r="U156" s="52">
        <v>40</v>
      </c>
      <c r="V156" s="53"/>
      <c r="W156" s="53"/>
      <c r="X156" s="52">
        <v>10</v>
      </c>
      <c r="Y156" s="52">
        <v>90</v>
      </c>
      <c r="Z156" s="52">
        <v>52</v>
      </c>
      <c r="AA156" s="52">
        <v>75</v>
      </c>
      <c r="AB156" s="52">
        <v>62</v>
      </c>
      <c r="AC156" s="2"/>
      <c r="AD156" s="2"/>
      <c r="AE156" s="2"/>
      <c r="AF156" s="55">
        <f t="shared" si="7"/>
        <v>731</v>
      </c>
      <c r="AG156" s="2"/>
    </row>
    <row r="157" spans="1:33">
      <c r="A157" s="47" t="s">
        <v>2</v>
      </c>
      <c r="B157" s="2"/>
      <c r="C157" s="53"/>
      <c r="D157" s="53"/>
      <c r="E157" s="53"/>
      <c r="F157" s="51">
        <v>4</v>
      </c>
      <c r="G157" s="51"/>
      <c r="H157" s="51"/>
      <c r="I157" s="53"/>
      <c r="J157" s="51">
        <v>9</v>
      </c>
      <c r="K157" s="51">
        <v>1</v>
      </c>
      <c r="L157" s="51">
        <v>36</v>
      </c>
      <c r="M157" s="53"/>
      <c r="N157" s="53"/>
      <c r="O157" s="53"/>
      <c r="P157" s="51">
        <v>40</v>
      </c>
      <c r="Q157" s="51">
        <v>16</v>
      </c>
      <c r="R157" s="52">
        <v>20</v>
      </c>
      <c r="S157" s="51">
        <v>11</v>
      </c>
      <c r="T157" s="51">
        <v>1</v>
      </c>
      <c r="U157" s="52">
        <v>2</v>
      </c>
      <c r="V157" s="53"/>
      <c r="W157" s="53"/>
      <c r="X157" s="51">
        <v>1</v>
      </c>
      <c r="Y157" s="51">
        <v>2</v>
      </c>
      <c r="Z157" s="51">
        <v>5</v>
      </c>
      <c r="AA157" s="53"/>
      <c r="AB157" s="53"/>
      <c r="AC157" s="2"/>
      <c r="AD157" s="2"/>
      <c r="AE157" s="2"/>
      <c r="AF157" s="55">
        <f t="shared" si="7"/>
        <v>148</v>
      </c>
      <c r="AG157" s="2"/>
    </row>
    <row r="158" spans="1:33">
      <c r="A158" s="47" t="s">
        <v>47</v>
      </c>
      <c r="B158" s="2"/>
      <c r="C158" s="53"/>
      <c r="D158" s="53"/>
      <c r="E158" s="53"/>
      <c r="F158" s="55"/>
      <c r="G158" s="52"/>
      <c r="H158" s="52"/>
      <c r="I158" s="53"/>
      <c r="J158" s="53"/>
      <c r="K158" s="53"/>
      <c r="L158" s="53"/>
      <c r="M158" s="53"/>
      <c r="N158" s="53"/>
      <c r="O158" s="51">
        <v>1</v>
      </c>
      <c r="P158" s="52">
        <v>2</v>
      </c>
      <c r="Q158" s="52">
        <v>5</v>
      </c>
      <c r="R158" s="51">
        <v>3</v>
      </c>
      <c r="S158" s="52">
        <v>6</v>
      </c>
      <c r="T158" s="51">
        <v>2</v>
      </c>
      <c r="U158" s="51">
        <v>20</v>
      </c>
      <c r="V158" s="53"/>
      <c r="W158" s="53"/>
      <c r="X158" s="51">
        <v>3</v>
      </c>
      <c r="Y158" s="51">
        <v>3</v>
      </c>
      <c r="Z158" s="51">
        <v>4</v>
      </c>
      <c r="AA158" s="53"/>
      <c r="AB158" s="53"/>
      <c r="AC158" s="2"/>
      <c r="AD158" s="2"/>
      <c r="AE158" s="2"/>
      <c r="AF158" s="55">
        <f t="shared" si="7"/>
        <v>49</v>
      </c>
      <c r="AG158" s="2"/>
    </row>
    <row r="159" spans="1:33">
      <c r="A159" s="47" t="s">
        <v>1</v>
      </c>
      <c r="B159" s="2"/>
      <c r="C159" s="53"/>
      <c r="D159" s="53"/>
      <c r="E159" s="53"/>
      <c r="F159" s="55"/>
      <c r="G159" s="52"/>
      <c r="H159" s="52"/>
      <c r="I159" s="53"/>
      <c r="J159" s="53"/>
      <c r="K159" s="53"/>
      <c r="L159" s="53"/>
      <c r="M159" s="53"/>
      <c r="N159" s="53"/>
      <c r="O159" s="53"/>
      <c r="P159" s="53"/>
      <c r="Q159" s="54"/>
      <c r="R159" s="52">
        <v>20</v>
      </c>
      <c r="S159" s="54"/>
      <c r="T159" s="51">
        <v>2</v>
      </c>
      <c r="U159" s="51">
        <v>5</v>
      </c>
      <c r="V159" s="53"/>
      <c r="W159" s="53"/>
      <c r="X159" s="51">
        <v>1</v>
      </c>
      <c r="Y159" s="51">
        <v>2</v>
      </c>
      <c r="Z159" s="51">
        <v>4</v>
      </c>
      <c r="AA159" s="51">
        <v>1</v>
      </c>
      <c r="AB159" s="51">
        <v>4</v>
      </c>
      <c r="AC159" s="2"/>
      <c r="AD159" s="2"/>
      <c r="AE159" s="2"/>
      <c r="AF159" s="55">
        <f t="shared" si="7"/>
        <v>39</v>
      </c>
      <c r="AG159" s="2"/>
    </row>
    <row r="160" spans="1:33">
      <c r="A160" s="47" t="s">
        <v>12</v>
      </c>
      <c r="B160" s="2"/>
      <c r="C160" s="53"/>
      <c r="D160" s="53"/>
      <c r="E160" s="53"/>
      <c r="F160" s="54"/>
      <c r="G160" s="54"/>
      <c r="H160" s="54"/>
      <c r="I160" s="53"/>
      <c r="J160" s="53"/>
      <c r="K160" s="53"/>
      <c r="L160" s="53"/>
      <c r="M160" s="53"/>
      <c r="N160" s="53"/>
      <c r="O160" s="53"/>
      <c r="P160" s="54"/>
      <c r="Q160" s="53"/>
      <c r="R160" s="52">
        <v>20</v>
      </c>
      <c r="S160" s="53"/>
      <c r="T160" s="54"/>
      <c r="U160" s="51">
        <v>2</v>
      </c>
      <c r="V160" s="53"/>
      <c r="W160" s="53"/>
      <c r="X160" s="65">
        <v>1</v>
      </c>
      <c r="Y160" s="54"/>
      <c r="Z160" s="53"/>
      <c r="AA160" s="54"/>
      <c r="AB160" s="53"/>
      <c r="AC160" s="2"/>
      <c r="AD160" s="2"/>
      <c r="AE160" s="2"/>
      <c r="AF160" s="55">
        <f t="shared" si="7"/>
        <v>23</v>
      </c>
      <c r="AG160" s="2"/>
    </row>
    <row r="161" spans="1:33">
      <c r="A161" s="47" t="s">
        <v>7</v>
      </c>
      <c r="B161" s="2"/>
      <c r="C161" s="53"/>
      <c r="D161" s="53"/>
      <c r="E161" s="53"/>
      <c r="F161" s="54"/>
      <c r="G161" s="54"/>
      <c r="H161" s="52"/>
      <c r="I161" s="53"/>
      <c r="J161" s="53"/>
      <c r="K161" s="53"/>
      <c r="L161" s="53"/>
      <c r="M161" s="53"/>
      <c r="N161" s="53"/>
      <c r="O161" s="53"/>
      <c r="P161" s="51">
        <v>1</v>
      </c>
      <c r="Q161" s="52">
        <v>4</v>
      </c>
      <c r="R161" s="52">
        <v>1</v>
      </c>
      <c r="S161" s="51">
        <v>3</v>
      </c>
      <c r="T161" s="51">
        <v>1</v>
      </c>
      <c r="U161" s="53"/>
      <c r="V161" s="53"/>
      <c r="W161" s="53"/>
      <c r="X161" s="51">
        <v>5</v>
      </c>
      <c r="Y161" s="54"/>
      <c r="Z161" s="53"/>
      <c r="AA161" s="53"/>
      <c r="AB161" s="54"/>
      <c r="AC161" s="2"/>
      <c r="AD161" s="2"/>
      <c r="AE161" s="2"/>
      <c r="AF161" s="55">
        <f t="shared" si="7"/>
        <v>15</v>
      </c>
      <c r="AG161" s="2"/>
    </row>
    <row r="162" spans="1:33">
      <c r="A162" s="47" t="s">
        <v>46</v>
      </c>
      <c r="B162" s="2"/>
      <c r="C162" s="53"/>
      <c r="D162" s="53"/>
      <c r="E162" s="53"/>
      <c r="F162" s="55"/>
      <c r="G162" s="52"/>
      <c r="H162" s="52"/>
      <c r="I162" s="53"/>
      <c r="J162" s="53"/>
      <c r="K162" s="53"/>
      <c r="L162" s="53"/>
      <c r="M162" s="53"/>
      <c r="N162" s="53"/>
      <c r="O162" s="53"/>
      <c r="P162" s="53"/>
      <c r="Q162" s="51">
        <v>4</v>
      </c>
      <c r="R162" s="52">
        <v>1</v>
      </c>
      <c r="S162" s="53"/>
      <c r="T162" s="54"/>
      <c r="U162" s="54"/>
      <c r="V162" s="53"/>
      <c r="W162" s="53"/>
      <c r="X162" s="54"/>
      <c r="Y162" s="52">
        <v>4</v>
      </c>
      <c r="Z162" s="54"/>
      <c r="AA162" s="54"/>
      <c r="AB162" s="52">
        <v>4</v>
      </c>
      <c r="AC162" s="2"/>
      <c r="AD162" s="2"/>
      <c r="AE162" s="2"/>
      <c r="AF162" s="55">
        <f t="shared" si="7"/>
        <v>13</v>
      </c>
      <c r="AG162" s="2"/>
    </row>
    <row r="163" spans="1:33">
      <c r="A163" s="47" t="s">
        <v>8</v>
      </c>
      <c r="B163" s="2"/>
      <c r="C163" s="53"/>
      <c r="D163" s="53"/>
      <c r="E163" s="53"/>
      <c r="F163" s="52"/>
      <c r="G163" s="54"/>
      <c r="H163" s="52"/>
      <c r="I163" s="53"/>
      <c r="J163" s="53"/>
      <c r="K163" s="53"/>
      <c r="L163" s="54"/>
      <c r="M163" s="53"/>
      <c r="N163" s="53"/>
      <c r="O163" s="54"/>
      <c r="P163" s="54"/>
      <c r="Q163" s="54"/>
      <c r="R163" s="54"/>
      <c r="S163" s="54"/>
      <c r="T163" s="54"/>
      <c r="U163" s="52">
        <v>5</v>
      </c>
      <c r="V163" s="53"/>
      <c r="W163" s="53"/>
      <c r="X163" s="54"/>
      <c r="Y163" s="52">
        <v>7</v>
      </c>
      <c r="Z163" s="54"/>
      <c r="AA163" s="54"/>
      <c r="AB163" s="54"/>
      <c r="AC163" s="2"/>
      <c r="AD163" s="2"/>
      <c r="AE163" s="2"/>
      <c r="AF163" s="55">
        <f t="shared" si="7"/>
        <v>12</v>
      </c>
      <c r="AG163" s="2"/>
    </row>
    <row r="164" spans="1:33">
      <c r="A164" s="47" t="s">
        <v>55</v>
      </c>
      <c r="B164" s="2"/>
      <c r="C164" s="53"/>
      <c r="D164" s="53"/>
      <c r="E164" s="53"/>
      <c r="F164" s="56"/>
      <c r="G164" s="51"/>
      <c r="H164" s="52"/>
      <c r="I164" s="53"/>
      <c r="J164" s="53"/>
      <c r="K164" s="53"/>
      <c r="L164" s="53"/>
      <c r="M164" s="53"/>
      <c r="N164" s="53"/>
      <c r="O164" s="53"/>
      <c r="P164" s="54"/>
      <c r="Q164" s="52">
        <v>1</v>
      </c>
      <c r="R164" s="52">
        <v>2</v>
      </c>
      <c r="S164" s="52">
        <v>5</v>
      </c>
      <c r="T164" s="54"/>
      <c r="U164" s="54"/>
      <c r="V164" s="53"/>
      <c r="W164" s="53"/>
      <c r="X164" s="54"/>
      <c r="Y164" s="54"/>
      <c r="Z164" s="53"/>
      <c r="AA164" s="53"/>
      <c r="AB164" s="53"/>
      <c r="AC164" s="2"/>
      <c r="AD164" s="2"/>
      <c r="AE164" s="2"/>
      <c r="AF164" s="55">
        <f t="shared" si="7"/>
        <v>8</v>
      </c>
      <c r="AG164" s="2"/>
    </row>
    <row r="165" spans="1:33">
      <c r="A165" s="47" t="s">
        <v>91</v>
      </c>
      <c r="B165" s="2"/>
      <c r="C165" s="53"/>
      <c r="D165" s="53"/>
      <c r="E165" s="53"/>
      <c r="F165" s="56"/>
      <c r="G165" s="51"/>
      <c r="H165" s="52"/>
      <c r="I165" s="54"/>
      <c r="J165" s="54"/>
      <c r="K165" s="54"/>
      <c r="L165" s="54"/>
      <c r="M165" s="53"/>
      <c r="N165" s="53"/>
      <c r="O165" s="54"/>
      <c r="P165" s="54"/>
      <c r="Q165" s="54"/>
      <c r="R165" s="54"/>
      <c r="S165" s="52">
        <v>1</v>
      </c>
      <c r="T165" s="52">
        <v>2</v>
      </c>
      <c r="U165" s="52">
        <v>3</v>
      </c>
      <c r="V165" s="53"/>
      <c r="W165" s="54"/>
      <c r="X165" s="54"/>
      <c r="Y165" s="54"/>
      <c r="Z165" s="54">
        <v>1</v>
      </c>
      <c r="AA165" s="54"/>
      <c r="AB165" s="54"/>
      <c r="AC165" s="2"/>
      <c r="AD165" s="2"/>
      <c r="AE165" s="2"/>
      <c r="AF165" s="55">
        <f t="shared" si="7"/>
        <v>7</v>
      </c>
      <c r="AG165" s="2"/>
    </row>
    <row r="166" spans="1:33">
      <c r="A166" s="47" t="s">
        <v>52</v>
      </c>
      <c r="B166" s="2"/>
      <c r="C166" s="53"/>
      <c r="D166" s="53"/>
      <c r="E166" s="53"/>
      <c r="F166" s="56"/>
      <c r="G166" s="51"/>
      <c r="H166" s="52"/>
      <c r="I166" s="53"/>
      <c r="J166" s="53"/>
      <c r="K166" s="53"/>
      <c r="L166" s="53"/>
      <c r="M166" s="53"/>
      <c r="N166" s="53"/>
      <c r="O166" s="53"/>
      <c r="P166" s="54"/>
      <c r="Q166" s="52">
        <v>1</v>
      </c>
      <c r="R166" s="52">
        <v>2</v>
      </c>
      <c r="S166" s="52">
        <v>1</v>
      </c>
      <c r="T166" s="54"/>
      <c r="U166" s="53"/>
      <c r="V166" s="53"/>
      <c r="W166" s="53"/>
      <c r="X166" s="54"/>
      <c r="Y166" s="53"/>
      <c r="Z166" s="53">
        <v>1</v>
      </c>
      <c r="AA166" s="53"/>
      <c r="AB166" s="53"/>
      <c r="AC166" s="2"/>
      <c r="AD166" s="2"/>
      <c r="AE166" s="2"/>
      <c r="AF166" s="55">
        <f t="shared" si="7"/>
        <v>5</v>
      </c>
      <c r="AG166" s="2"/>
    </row>
    <row r="167" spans="1:33">
      <c r="A167" s="47" t="s">
        <v>44</v>
      </c>
      <c r="B167" s="2"/>
      <c r="C167" s="53"/>
      <c r="D167" s="53"/>
      <c r="E167" s="53"/>
      <c r="F167" s="55"/>
      <c r="G167" s="51"/>
      <c r="H167" s="52"/>
      <c r="I167" s="53"/>
      <c r="J167" s="53"/>
      <c r="K167" s="53"/>
      <c r="L167" s="53"/>
      <c r="M167" s="53"/>
      <c r="N167" s="53"/>
      <c r="O167" s="53"/>
      <c r="P167" s="51">
        <v>1</v>
      </c>
      <c r="Q167" s="52">
        <v>1</v>
      </c>
      <c r="R167" s="53"/>
      <c r="S167" s="51">
        <v>1</v>
      </c>
      <c r="T167" s="53"/>
      <c r="U167" s="53"/>
      <c r="V167" s="53"/>
      <c r="W167" s="53"/>
      <c r="X167" s="53"/>
      <c r="Y167" s="53"/>
      <c r="Z167" s="53"/>
      <c r="AA167" s="53"/>
      <c r="AB167" s="53"/>
      <c r="AC167" s="2"/>
      <c r="AD167" s="2"/>
      <c r="AE167" s="2"/>
      <c r="AF167" s="55">
        <f t="shared" si="7"/>
        <v>3</v>
      </c>
      <c r="AG167" s="2"/>
    </row>
    <row r="168" spans="1:33">
      <c r="A168" s="47" t="s">
        <v>4</v>
      </c>
      <c r="B168" s="2"/>
      <c r="C168" s="53"/>
      <c r="D168" s="53"/>
      <c r="E168" s="53"/>
      <c r="F168" s="52"/>
      <c r="G168" s="53"/>
      <c r="H168" s="52"/>
      <c r="I168" s="53"/>
      <c r="J168" s="53"/>
      <c r="K168" s="53"/>
      <c r="L168" s="53"/>
      <c r="M168" s="53"/>
      <c r="N168" s="53"/>
      <c r="O168" s="53"/>
      <c r="P168" s="53"/>
      <c r="Q168" s="51">
        <v>2</v>
      </c>
      <c r="R168" s="53"/>
      <c r="S168" s="53"/>
      <c r="T168" s="53"/>
      <c r="U168" s="53"/>
      <c r="V168" s="53"/>
      <c r="W168" s="53"/>
      <c r="X168" s="53"/>
      <c r="Y168" s="53"/>
      <c r="Z168" s="54"/>
      <c r="AA168" s="53"/>
      <c r="AB168" s="53"/>
      <c r="AC168" s="2"/>
      <c r="AD168" s="2"/>
      <c r="AE168" s="2"/>
      <c r="AF168" s="55">
        <f t="shared" si="7"/>
        <v>2</v>
      </c>
      <c r="AG168" s="2"/>
    </row>
    <row r="169" spans="1:33">
      <c r="A169" s="47" t="s">
        <v>13</v>
      </c>
      <c r="B169" s="2"/>
      <c r="C169" s="53"/>
      <c r="D169" s="53"/>
      <c r="E169" s="53"/>
      <c r="F169" s="52"/>
      <c r="G169" s="53"/>
      <c r="H169" s="52"/>
      <c r="I169" s="53"/>
      <c r="J169" s="53"/>
      <c r="K169" s="53"/>
      <c r="L169" s="53"/>
      <c r="M169" s="53"/>
      <c r="N169" s="53"/>
      <c r="O169" s="53"/>
      <c r="P169" s="53"/>
      <c r="Q169" s="53"/>
      <c r="R169" s="53"/>
      <c r="S169" s="53"/>
      <c r="T169" s="53"/>
      <c r="U169" s="54"/>
      <c r="V169" s="53"/>
      <c r="W169" s="53"/>
      <c r="X169" s="53"/>
      <c r="Y169" s="54"/>
      <c r="Z169" s="51">
        <v>1</v>
      </c>
      <c r="AA169" s="53"/>
      <c r="AB169" s="53"/>
      <c r="AC169" s="2"/>
      <c r="AD169" s="2"/>
      <c r="AE169" s="2"/>
      <c r="AF169" s="55">
        <f t="shared" si="7"/>
        <v>1</v>
      </c>
      <c r="AG169" s="2"/>
    </row>
    <row r="170" spans="1:33">
      <c r="A170" s="59" t="s">
        <v>24</v>
      </c>
      <c r="B170" s="53">
        <f>SUM(B151:B169)</f>
        <v>0</v>
      </c>
      <c r="C170" s="53">
        <f t="shared" ref="C170:AE170" si="8">SUM(C151:C169)</f>
        <v>0</v>
      </c>
      <c r="D170" s="53">
        <f t="shared" si="8"/>
        <v>0</v>
      </c>
      <c r="E170" s="53">
        <f t="shared" si="8"/>
        <v>0</v>
      </c>
      <c r="F170" s="53">
        <f t="shared" si="8"/>
        <v>6</v>
      </c>
      <c r="G170" s="53">
        <f t="shared" si="8"/>
        <v>0</v>
      </c>
      <c r="H170" s="53">
        <f t="shared" si="8"/>
        <v>0</v>
      </c>
      <c r="I170" s="53">
        <f t="shared" si="8"/>
        <v>1</v>
      </c>
      <c r="J170" s="53">
        <f t="shared" si="8"/>
        <v>122</v>
      </c>
      <c r="K170" s="53">
        <f t="shared" si="8"/>
        <v>24</v>
      </c>
      <c r="L170" s="53">
        <f t="shared" si="8"/>
        <v>969</v>
      </c>
      <c r="M170" s="53">
        <f t="shared" si="8"/>
        <v>0</v>
      </c>
      <c r="N170" s="53">
        <f t="shared" si="8"/>
        <v>0</v>
      </c>
      <c r="O170" s="53">
        <f t="shared" si="8"/>
        <v>674</v>
      </c>
      <c r="P170" s="53">
        <f t="shared" si="8"/>
        <v>13957</v>
      </c>
      <c r="Q170" s="53">
        <f t="shared" si="8"/>
        <v>16130</v>
      </c>
      <c r="R170" s="53">
        <f t="shared" si="8"/>
        <v>17065</v>
      </c>
      <c r="S170" s="53">
        <f t="shared" si="8"/>
        <v>10684</v>
      </c>
      <c r="T170" s="53">
        <f t="shared" si="8"/>
        <v>8336</v>
      </c>
      <c r="U170" s="53">
        <f t="shared" si="8"/>
        <v>3677</v>
      </c>
      <c r="V170" s="53">
        <f t="shared" si="8"/>
        <v>0</v>
      </c>
      <c r="W170" s="53">
        <f t="shared" si="8"/>
        <v>8000</v>
      </c>
      <c r="X170" s="53">
        <f t="shared" si="8"/>
        <v>1221</v>
      </c>
      <c r="Y170" s="53">
        <f t="shared" si="8"/>
        <v>9278</v>
      </c>
      <c r="Z170" s="53">
        <f t="shared" si="8"/>
        <v>5818</v>
      </c>
      <c r="AA170" s="53">
        <f t="shared" si="8"/>
        <v>2327</v>
      </c>
      <c r="AB170" s="53">
        <f t="shared" si="8"/>
        <v>1470</v>
      </c>
      <c r="AC170" s="53">
        <f t="shared" si="8"/>
        <v>0</v>
      </c>
      <c r="AD170" s="53">
        <f t="shared" si="8"/>
        <v>0</v>
      </c>
      <c r="AE170" s="53">
        <f t="shared" si="8"/>
        <v>0</v>
      </c>
      <c r="AF170" s="55">
        <f t="shared" si="7"/>
        <v>99759</v>
      </c>
      <c r="AG170" s="2"/>
    </row>
    <row r="171" spans="1:3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c r="A172" s="60">
        <v>1992</v>
      </c>
      <c r="B172" s="47"/>
      <c r="C172" s="49"/>
      <c r="D172" s="61"/>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c r="A173" s="66" t="s">
        <v>86</v>
      </c>
      <c r="B173" s="47"/>
      <c r="C173" s="49"/>
      <c r="D173" s="61"/>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c r="A174" s="2"/>
      <c r="B174" s="48">
        <v>33716</v>
      </c>
      <c r="C174" s="48">
        <v>33717</v>
      </c>
      <c r="D174" s="48">
        <v>33718</v>
      </c>
      <c r="E174" s="48">
        <v>33719</v>
      </c>
      <c r="F174" s="48">
        <v>33720</v>
      </c>
      <c r="G174" s="48">
        <v>33721</v>
      </c>
      <c r="H174" s="49">
        <v>33722</v>
      </c>
      <c r="I174" s="49">
        <v>33723</v>
      </c>
      <c r="J174" s="49">
        <v>33724</v>
      </c>
      <c r="K174" s="49">
        <v>33725</v>
      </c>
      <c r="L174" s="49">
        <v>33726</v>
      </c>
      <c r="M174" s="49">
        <v>33727</v>
      </c>
      <c r="N174" s="49">
        <v>33728</v>
      </c>
      <c r="O174" s="49">
        <v>33729</v>
      </c>
      <c r="P174" s="49">
        <v>33730</v>
      </c>
      <c r="Q174" s="49">
        <v>33731</v>
      </c>
      <c r="R174" s="49">
        <v>33732</v>
      </c>
      <c r="S174" s="49">
        <v>33733</v>
      </c>
      <c r="T174" s="49">
        <v>33734</v>
      </c>
      <c r="U174" s="49">
        <v>33735</v>
      </c>
      <c r="V174" s="49">
        <v>33736</v>
      </c>
      <c r="W174" s="49">
        <v>33737</v>
      </c>
      <c r="X174" s="49">
        <v>33738</v>
      </c>
      <c r="Y174" s="49">
        <v>33739</v>
      </c>
      <c r="Z174" s="49">
        <v>33740</v>
      </c>
      <c r="AA174" s="49">
        <v>33741</v>
      </c>
      <c r="AB174" s="49">
        <v>33742</v>
      </c>
      <c r="AC174" s="48">
        <v>33743</v>
      </c>
      <c r="AD174" s="48">
        <v>33744</v>
      </c>
      <c r="AE174" s="48">
        <v>33745</v>
      </c>
      <c r="AF174" s="64" t="s">
        <v>24</v>
      </c>
      <c r="AG174" s="2"/>
    </row>
    <row r="175" spans="1:33">
      <c r="A175" s="47" t="s">
        <v>11</v>
      </c>
      <c r="B175" s="52">
        <v>3</v>
      </c>
      <c r="C175" s="54"/>
      <c r="D175" s="52">
        <v>12</v>
      </c>
      <c r="E175" s="53"/>
      <c r="F175" s="51">
        <v>75</v>
      </c>
      <c r="G175" s="51">
        <v>22</v>
      </c>
      <c r="H175" s="51">
        <v>90</v>
      </c>
      <c r="I175" s="51">
        <v>255</v>
      </c>
      <c r="J175" s="51">
        <v>77</v>
      </c>
      <c r="K175" s="51">
        <v>700</v>
      </c>
      <c r="L175" s="52">
        <v>865</v>
      </c>
      <c r="M175" s="52">
        <v>10500</v>
      </c>
      <c r="N175" s="52">
        <v>6500</v>
      </c>
      <c r="O175" s="51">
        <v>8500</v>
      </c>
      <c r="P175" s="52">
        <v>11000</v>
      </c>
      <c r="Q175" s="51">
        <v>10750</v>
      </c>
      <c r="R175" s="52">
        <v>9300</v>
      </c>
      <c r="S175" s="52">
        <v>6050</v>
      </c>
      <c r="T175" s="52">
        <v>6500</v>
      </c>
      <c r="U175" s="52">
        <v>5400</v>
      </c>
      <c r="V175" s="52">
        <v>3050</v>
      </c>
      <c r="W175" s="52">
        <v>3500</v>
      </c>
      <c r="X175" s="51">
        <v>3000</v>
      </c>
      <c r="Y175" s="52">
        <v>4200</v>
      </c>
      <c r="Z175" s="52">
        <v>3550</v>
      </c>
      <c r="AA175" s="51">
        <v>255</v>
      </c>
      <c r="AB175" s="53"/>
      <c r="AC175" s="2"/>
      <c r="AD175" s="2"/>
      <c r="AE175" s="2"/>
      <c r="AF175" s="55">
        <f t="shared" ref="AF175:AF196" si="9">SUM(B175:AE175)</f>
        <v>94154</v>
      </c>
      <c r="AG175" s="2"/>
    </row>
    <row r="176" spans="1:33">
      <c r="A176" s="47" t="s">
        <v>87</v>
      </c>
      <c r="B176" s="54"/>
      <c r="C176" s="54"/>
      <c r="D176" s="54"/>
      <c r="E176" s="53"/>
      <c r="F176" s="53"/>
      <c r="G176" s="51">
        <v>66</v>
      </c>
      <c r="H176" s="51">
        <v>160</v>
      </c>
      <c r="I176" s="51">
        <v>140</v>
      </c>
      <c r="J176" s="51">
        <v>850</v>
      </c>
      <c r="K176" s="51">
        <v>780</v>
      </c>
      <c r="L176" s="51">
        <v>1250</v>
      </c>
      <c r="M176" s="51">
        <v>1200</v>
      </c>
      <c r="N176" s="51">
        <v>3500</v>
      </c>
      <c r="O176" s="51">
        <v>3150</v>
      </c>
      <c r="P176" s="51">
        <v>3500</v>
      </c>
      <c r="Q176" s="51">
        <v>2500</v>
      </c>
      <c r="R176" s="51">
        <v>2800</v>
      </c>
      <c r="S176" s="51">
        <v>2600</v>
      </c>
      <c r="T176" s="52">
        <v>2500</v>
      </c>
      <c r="U176" s="52">
        <v>2500</v>
      </c>
      <c r="V176" s="51">
        <v>2500</v>
      </c>
      <c r="W176" s="52">
        <v>2500</v>
      </c>
      <c r="X176" s="52">
        <v>1500</v>
      </c>
      <c r="Y176" s="51">
        <v>3130</v>
      </c>
      <c r="Z176" s="51">
        <v>3200</v>
      </c>
      <c r="AA176" s="51">
        <v>150</v>
      </c>
      <c r="AB176" s="51"/>
      <c r="AC176" s="2"/>
      <c r="AD176" s="2"/>
      <c r="AE176" s="2">
        <v>30</v>
      </c>
      <c r="AF176" s="55">
        <f t="shared" si="9"/>
        <v>40506</v>
      </c>
      <c r="AG176" s="2"/>
    </row>
    <row r="177" spans="1:33">
      <c r="A177" s="47" t="s">
        <v>14</v>
      </c>
      <c r="B177" s="55"/>
      <c r="C177" s="52"/>
      <c r="D177" s="52">
        <v>4</v>
      </c>
      <c r="E177" s="53"/>
      <c r="F177" s="51">
        <v>4</v>
      </c>
      <c r="G177" s="53"/>
      <c r="H177" s="51">
        <v>1</v>
      </c>
      <c r="I177" s="52">
        <v>215</v>
      </c>
      <c r="J177" s="52">
        <v>4</v>
      </c>
      <c r="K177" s="52">
        <v>350</v>
      </c>
      <c r="L177" s="52">
        <v>318</v>
      </c>
      <c r="M177" s="52">
        <v>2000</v>
      </c>
      <c r="N177" s="52">
        <v>1250</v>
      </c>
      <c r="O177" s="52">
        <v>950</v>
      </c>
      <c r="P177" s="52">
        <v>2500</v>
      </c>
      <c r="Q177" s="52">
        <v>1925</v>
      </c>
      <c r="R177" s="52">
        <v>1500</v>
      </c>
      <c r="S177" s="52">
        <v>370</v>
      </c>
      <c r="T177" s="52">
        <v>150</v>
      </c>
      <c r="U177" s="52">
        <v>162</v>
      </c>
      <c r="V177" s="52">
        <v>125</v>
      </c>
      <c r="W177" s="52">
        <v>220</v>
      </c>
      <c r="X177" s="52">
        <v>55</v>
      </c>
      <c r="Y177" s="52">
        <v>285</v>
      </c>
      <c r="Z177" s="52">
        <v>255</v>
      </c>
      <c r="AA177" s="52">
        <v>10</v>
      </c>
      <c r="AB177" s="53"/>
      <c r="AC177" s="2"/>
      <c r="AD177" s="2"/>
      <c r="AE177" s="2"/>
      <c r="AF177" s="55">
        <f t="shared" si="9"/>
        <v>12653</v>
      </c>
      <c r="AG177" s="2"/>
    </row>
    <row r="178" spans="1:33">
      <c r="A178" s="47" t="s">
        <v>15</v>
      </c>
      <c r="B178" s="54"/>
      <c r="C178" s="54"/>
      <c r="D178" s="54"/>
      <c r="E178" s="53"/>
      <c r="F178" s="52">
        <v>150</v>
      </c>
      <c r="G178" s="54"/>
      <c r="H178" s="51">
        <v>40</v>
      </c>
      <c r="I178" s="52">
        <v>74</v>
      </c>
      <c r="J178" s="52">
        <v>15</v>
      </c>
      <c r="K178" s="52">
        <v>220</v>
      </c>
      <c r="L178" s="52">
        <v>290</v>
      </c>
      <c r="M178" s="52">
        <v>550</v>
      </c>
      <c r="N178" s="52">
        <v>450</v>
      </c>
      <c r="O178" s="52">
        <v>400</v>
      </c>
      <c r="P178" s="52">
        <v>850</v>
      </c>
      <c r="Q178" s="52">
        <v>1960</v>
      </c>
      <c r="R178" s="52">
        <v>2000</v>
      </c>
      <c r="S178" s="52">
        <v>125</v>
      </c>
      <c r="T178" s="52">
        <v>90</v>
      </c>
      <c r="U178" s="52">
        <v>54</v>
      </c>
      <c r="V178" s="52">
        <v>150</v>
      </c>
      <c r="W178" s="52">
        <v>70</v>
      </c>
      <c r="X178" s="52">
        <v>65</v>
      </c>
      <c r="Y178" s="52">
        <v>63</v>
      </c>
      <c r="Z178" s="52">
        <v>80</v>
      </c>
      <c r="AA178" s="52">
        <v>14</v>
      </c>
      <c r="AB178" s="53"/>
      <c r="AC178" s="2"/>
      <c r="AD178" s="2"/>
      <c r="AE178" s="2"/>
      <c r="AF178" s="55">
        <f t="shared" si="9"/>
        <v>7710</v>
      </c>
      <c r="AG178" s="2"/>
    </row>
    <row r="179" spans="1:33">
      <c r="A179" s="47" t="s">
        <v>88</v>
      </c>
      <c r="B179" s="55"/>
      <c r="C179" s="52"/>
      <c r="D179" s="52"/>
      <c r="E179" s="53"/>
      <c r="F179" s="54"/>
      <c r="G179" s="53"/>
      <c r="H179" s="54"/>
      <c r="I179" s="52">
        <v>25</v>
      </c>
      <c r="J179" s="52">
        <v>10</v>
      </c>
      <c r="K179" s="52">
        <v>30</v>
      </c>
      <c r="L179" s="52">
        <v>70</v>
      </c>
      <c r="M179" s="52">
        <v>258</v>
      </c>
      <c r="N179" s="52">
        <v>400</v>
      </c>
      <c r="O179" s="52">
        <v>345</v>
      </c>
      <c r="P179" s="52">
        <v>575</v>
      </c>
      <c r="Q179" s="52">
        <v>650</v>
      </c>
      <c r="R179" s="52">
        <v>850</v>
      </c>
      <c r="S179" s="52">
        <v>328</v>
      </c>
      <c r="T179" s="52">
        <v>550</v>
      </c>
      <c r="U179" s="52">
        <v>500</v>
      </c>
      <c r="V179" s="52">
        <v>500</v>
      </c>
      <c r="W179" s="52">
        <v>200</v>
      </c>
      <c r="X179" s="52">
        <v>155</v>
      </c>
      <c r="Y179" s="52">
        <v>180</v>
      </c>
      <c r="Z179" s="52">
        <v>625</v>
      </c>
      <c r="AA179" s="52">
        <v>55</v>
      </c>
      <c r="AB179" s="53"/>
      <c r="AC179" s="2"/>
      <c r="AD179" s="2"/>
      <c r="AE179" s="2"/>
      <c r="AF179" s="55">
        <f t="shared" si="9"/>
        <v>6306</v>
      </c>
      <c r="AG179" s="2"/>
    </row>
    <row r="180" spans="1:33">
      <c r="A180" s="47" t="s">
        <v>2</v>
      </c>
      <c r="B180" s="52">
        <v>27</v>
      </c>
      <c r="C180" s="52"/>
      <c r="D180" s="52">
        <v>24</v>
      </c>
      <c r="E180" s="53"/>
      <c r="F180" s="52">
        <v>18</v>
      </c>
      <c r="G180" s="52">
        <v>1</v>
      </c>
      <c r="H180" s="53"/>
      <c r="I180" s="51">
        <v>17</v>
      </c>
      <c r="J180" s="51">
        <v>17</v>
      </c>
      <c r="K180" s="52">
        <v>22</v>
      </c>
      <c r="L180" s="52">
        <v>25</v>
      </c>
      <c r="M180" s="52">
        <v>85</v>
      </c>
      <c r="N180" s="52">
        <v>38</v>
      </c>
      <c r="O180" s="52">
        <v>63</v>
      </c>
      <c r="P180" s="52">
        <v>27</v>
      </c>
      <c r="Q180" s="52">
        <v>1430</v>
      </c>
      <c r="R180" s="52">
        <v>590</v>
      </c>
      <c r="S180" s="51">
        <v>205</v>
      </c>
      <c r="T180" s="51">
        <v>75</v>
      </c>
      <c r="U180" s="51">
        <v>108</v>
      </c>
      <c r="V180" s="51">
        <v>76</v>
      </c>
      <c r="W180" s="51">
        <v>110</v>
      </c>
      <c r="X180" s="51">
        <v>22</v>
      </c>
      <c r="Y180" s="51">
        <v>37</v>
      </c>
      <c r="Z180" s="51">
        <v>69</v>
      </c>
      <c r="AA180" s="51">
        <v>12</v>
      </c>
      <c r="AB180" s="53"/>
      <c r="AC180" s="2"/>
      <c r="AD180" s="2"/>
      <c r="AE180" s="2"/>
      <c r="AF180" s="55">
        <f t="shared" si="9"/>
        <v>3098</v>
      </c>
      <c r="AG180" s="2"/>
    </row>
    <row r="181" spans="1:33">
      <c r="A181" s="47" t="s">
        <v>1</v>
      </c>
      <c r="B181" s="53"/>
      <c r="C181" s="53"/>
      <c r="D181" s="53"/>
      <c r="E181" s="53"/>
      <c r="F181" s="53"/>
      <c r="G181" s="53"/>
      <c r="H181" s="53"/>
      <c r="I181" s="53"/>
      <c r="J181" s="53"/>
      <c r="K181" s="52">
        <v>4</v>
      </c>
      <c r="L181" s="51">
        <v>2</v>
      </c>
      <c r="M181" s="51">
        <v>1</v>
      </c>
      <c r="N181" s="52">
        <v>1</v>
      </c>
      <c r="O181" s="51">
        <v>3</v>
      </c>
      <c r="P181" s="53"/>
      <c r="Q181" s="51">
        <v>9</v>
      </c>
      <c r="R181" s="51">
        <v>2</v>
      </c>
      <c r="S181" s="52">
        <v>7</v>
      </c>
      <c r="T181" s="52">
        <v>5</v>
      </c>
      <c r="U181" s="52">
        <v>10</v>
      </c>
      <c r="V181" s="52">
        <v>5</v>
      </c>
      <c r="W181" s="52">
        <v>7</v>
      </c>
      <c r="X181" s="51">
        <v>5</v>
      </c>
      <c r="Y181" s="51">
        <v>4</v>
      </c>
      <c r="Z181" s="52">
        <v>13</v>
      </c>
      <c r="AA181" s="52">
        <v>12</v>
      </c>
      <c r="AB181" s="53"/>
      <c r="AC181" s="2"/>
      <c r="AD181" s="2"/>
      <c r="AE181" s="2"/>
      <c r="AF181" s="55">
        <f t="shared" si="9"/>
        <v>90</v>
      </c>
      <c r="AG181" s="2"/>
    </row>
    <row r="182" spans="1:33">
      <c r="A182" s="47" t="s">
        <v>12</v>
      </c>
      <c r="B182" s="53"/>
      <c r="C182" s="53"/>
      <c r="D182" s="53"/>
      <c r="E182" s="53"/>
      <c r="F182" s="53"/>
      <c r="G182" s="53"/>
      <c r="H182" s="53"/>
      <c r="I182" s="53"/>
      <c r="J182" s="53"/>
      <c r="K182" s="51">
        <v>1</v>
      </c>
      <c r="L182" s="53"/>
      <c r="M182" s="53"/>
      <c r="N182" s="51">
        <v>5</v>
      </c>
      <c r="O182" s="53"/>
      <c r="P182" s="53"/>
      <c r="Q182" s="53"/>
      <c r="R182" s="53"/>
      <c r="S182" s="51">
        <v>11</v>
      </c>
      <c r="T182" s="52">
        <v>15</v>
      </c>
      <c r="U182" s="52">
        <v>10</v>
      </c>
      <c r="V182" s="51">
        <v>15</v>
      </c>
      <c r="W182" s="52">
        <v>10</v>
      </c>
      <c r="X182" s="53"/>
      <c r="Y182" s="53"/>
      <c r="Z182" s="51">
        <v>10</v>
      </c>
      <c r="AA182" s="52">
        <v>12</v>
      </c>
      <c r="AB182" s="53"/>
      <c r="AC182" s="2"/>
      <c r="AD182" s="2"/>
      <c r="AE182" s="2"/>
      <c r="AF182" s="55">
        <f t="shared" si="9"/>
        <v>89</v>
      </c>
      <c r="AG182" s="2"/>
    </row>
    <row r="183" spans="1:33">
      <c r="A183" s="47" t="s">
        <v>7</v>
      </c>
      <c r="B183" s="51">
        <v>8</v>
      </c>
      <c r="C183" s="53"/>
      <c r="D183" s="53"/>
      <c r="E183" s="51">
        <v>6</v>
      </c>
      <c r="F183" s="53"/>
      <c r="G183" s="52">
        <v>1</v>
      </c>
      <c r="H183" s="51">
        <v>4</v>
      </c>
      <c r="I183" s="51">
        <v>1</v>
      </c>
      <c r="J183" s="53"/>
      <c r="K183" s="51">
        <v>1</v>
      </c>
      <c r="L183" s="53"/>
      <c r="M183" s="51">
        <v>1</v>
      </c>
      <c r="N183" s="52">
        <v>16</v>
      </c>
      <c r="O183" s="54"/>
      <c r="P183" s="51">
        <v>2</v>
      </c>
      <c r="Q183" s="51">
        <v>13</v>
      </c>
      <c r="R183" s="51">
        <v>14</v>
      </c>
      <c r="S183" s="51">
        <v>5</v>
      </c>
      <c r="T183" s="51">
        <v>1</v>
      </c>
      <c r="U183" s="51">
        <v>2</v>
      </c>
      <c r="V183" s="51">
        <v>2</v>
      </c>
      <c r="W183" s="53"/>
      <c r="X183" s="53"/>
      <c r="Y183" s="53"/>
      <c r="Z183" s="52">
        <v>4</v>
      </c>
      <c r="AA183" s="52">
        <v>1</v>
      </c>
      <c r="AB183" s="54"/>
      <c r="AC183" s="2"/>
      <c r="AD183" s="2"/>
      <c r="AE183" s="2"/>
      <c r="AF183" s="55">
        <f t="shared" si="9"/>
        <v>82</v>
      </c>
      <c r="AG183" s="2"/>
    </row>
    <row r="184" spans="1:33">
      <c r="A184" s="47" t="s">
        <v>47</v>
      </c>
      <c r="B184" s="56"/>
      <c r="C184" s="51"/>
      <c r="D184" s="51"/>
      <c r="E184" s="53"/>
      <c r="F184" s="53"/>
      <c r="G184" s="53"/>
      <c r="H184" s="53"/>
      <c r="I184" s="53"/>
      <c r="J184" s="53"/>
      <c r="K184" s="53"/>
      <c r="L184" s="51">
        <v>11</v>
      </c>
      <c r="M184" s="51">
        <v>8</v>
      </c>
      <c r="N184" s="51">
        <v>18</v>
      </c>
      <c r="O184" s="53"/>
      <c r="P184" s="51">
        <v>1</v>
      </c>
      <c r="Q184" s="53"/>
      <c r="R184" s="51">
        <v>2</v>
      </c>
      <c r="S184" s="51">
        <v>6</v>
      </c>
      <c r="T184" s="51">
        <v>3</v>
      </c>
      <c r="U184" s="51">
        <v>5</v>
      </c>
      <c r="V184" s="51">
        <v>7</v>
      </c>
      <c r="W184" s="51">
        <v>7</v>
      </c>
      <c r="X184" s="53"/>
      <c r="Y184" s="51">
        <v>1</v>
      </c>
      <c r="Z184" s="51">
        <v>3</v>
      </c>
      <c r="AA184" s="53"/>
      <c r="AB184" s="53"/>
      <c r="AC184" s="2"/>
      <c r="AD184" s="2"/>
      <c r="AE184" s="2"/>
      <c r="AF184" s="55">
        <f t="shared" si="9"/>
        <v>72</v>
      </c>
      <c r="AG184" s="2"/>
    </row>
    <row r="185" spans="1:33">
      <c r="A185" s="47" t="s">
        <v>3</v>
      </c>
      <c r="B185" s="56"/>
      <c r="C185" s="51"/>
      <c r="D185" s="51">
        <v>3</v>
      </c>
      <c r="E185" s="53"/>
      <c r="F185" s="51">
        <v>3</v>
      </c>
      <c r="G185" s="51">
        <v>1</v>
      </c>
      <c r="H185" s="53"/>
      <c r="I185" s="53"/>
      <c r="J185" s="53"/>
      <c r="K185" s="52">
        <v>11</v>
      </c>
      <c r="L185" s="52">
        <v>2</v>
      </c>
      <c r="M185" s="52">
        <v>2</v>
      </c>
      <c r="N185" s="52">
        <v>1</v>
      </c>
      <c r="O185" s="52">
        <v>3</v>
      </c>
      <c r="P185" s="51">
        <v>3</v>
      </c>
      <c r="Q185" s="52">
        <v>5</v>
      </c>
      <c r="R185" s="52">
        <v>2</v>
      </c>
      <c r="S185" s="54"/>
      <c r="T185" s="54"/>
      <c r="U185" s="54"/>
      <c r="V185" s="54"/>
      <c r="W185" s="54"/>
      <c r="X185" s="54"/>
      <c r="Y185" s="54"/>
      <c r="Z185" s="54"/>
      <c r="AA185" s="54"/>
      <c r="AB185" s="53"/>
      <c r="AC185" s="2"/>
      <c r="AD185" s="2"/>
      <c r="AE185" s="2"/>
      <c r="AF185" s="55">
        <f t="shared" si="9"/>
        <v>36</v>
      </c>
      <c r="AG185" s="2"/>
    </row>
    <row r="186" spans="1:33">
      <c r="A186" s="47" t="s">
        <v>46</v>
      </c>
      <c r="B186" s="53"/>
      <c r="C186" s="53"/>
      <c r="D186" s="53"/>
      <c r="E186" s="53"/>
      <c r="F186" s="54"/>
      <c r="G186" s="53"/>
      <c r="H186" s="54"/>
      <c r="I186" s="54"/>
      <c r="J186" s="54"/>
      <c r="K186" s="54"/>
      <c r="L186" s="61">
        <v>1</v>
      </c>
      <c r="M186" s="54"/>
      <c r="N186" s="61">
        <v>2</v>
      </c>
      <c r="O186" s="61">
        <v>4</v>
      </c>
      <c r="P186" s="67"/>
      <c r="Q186" s="61">
        <v>2</v>
      </c>
      <c r="R186" s="67"/>
      <c r="S186" s="61">
        <v>7</v>
      </c>
      <c r="T186" s="61">
        <v>4</v>
      </c>
      <c r="U186" s="67"/>
      <c r="V186" s="61">
        <v>1</v>
      </c>
      <c r="W186" s="61">
        <v>5</v>
      </c>
      <c r="X186" s="61">
        <v>1</v>
      </c>
      <c r="Y186" s="61">
        <v>2</v>
      </c>
      <c r="Z186" s="61">
        <v>7</v>
      </c>
      <c r="AA186" s="54"/>
      <c r="AB186" s="53"/>
      <c r="AC186" s="2"/>
      <c r="AD186" s="2"/>
      <c r="AE186" s="2"/>
      <c r="AF186" s="55">
        <f t="shared" si="9"/>
        <v>36</v>
      </c>
      <c r="AG186" s="2"/>
    </row>
    <row r="187" spans="1:33">
      <c r="A187" s="47" t="s">
        <v>42</v>
      </c>
      <c r="B187" s="53"/>
      <c r="C187" s="53"/>
      <c r="D187" s="53"/>
      <c r="E187" s="53"/>
      <c r="F187" s="53"/>
      <c r="G187" s="52">
        <v>1</v>
      </c>
      <c r="H187" s="54"/>
      <c r="I187" s="54"/>
      <c r="J187" s="54"/>
      <c r="K187" s="54"/>
      <c r="L187" s="54"/>
      <c r="M187" s="54"/>
      <c r="N187" s="52">
        <v>1</v>
      </c>
      <c r="O187" s="52">
        <v>4</v>
      </c>
      <c r="P187" s="54"/>
      <c r="Q187" s="54"/>
      <c r="R187" s="54"/>
      <c r="S187" s="54"/>
      <c r="T187" s="54"/>
      <c r="U187" s="54"/>
      <c r="V187" s="54"/>
      <c r="W187" s="54"/>
      <c r="X187" s="54"/>
      <c r="Y187" s="54"/>
      <c r="Z187" s="52">
        <v>6</v>
      </c>
      <c r="AA187" s="52">
        <v>1</v>
      </c>
      <c r="AB187" s="52"/>
      <c r="AC187" s="2"/>
      <c r="AD187" s="2"/>
      <c r="AE187" s="2">
        <v>1</v>
      </c>
      <c r="AF187" s="55">
        <f t="shared" si="9"/>
        <v>14</v>
      </c>
      <c r="AG187" s="2"/>
    </row>
    <row r="188" spans="1:33">
      <c r="A188" s="47" t="s">
        <v>8</v>
      </c>
      <c r="B188" s="53"/>
      <c r="C188" s="53"/>
      <c r="D188" s="53"/>
      <c r="E188" s="53"/>
      <c r="F188" s="53"/>
      <c r="G188" s="53"/>
      <c r="H188" s="53"/>
      <c r="I188" s="53"/>
      <c r="J188" s="53"/>
      <c r="K188" s="53"/>
      <c r="L188" s="53"/>
      <c r="M188" s="53"/>
      <c r="N188" s="53"/>
      <c r="O188" s="53"/>
      <c r="P188" s="53"/>
      <c r="Q188" s="52">
        <v>1</v>
      </c>
      <c r="R188" s="53"/>
      <c r="S188" s="52">
        <v>1</v>
      </c>
      <c r="T188" s="53"/>
      <c r="U188" s="52">
        <v>1</v>
      </c>
      <c r="V188" s="52">
        <v>1</v>
      </c>
      <c r="W188" s="53"/>
      <c r="X188" s="53"/>
      <c r="Y188" s="52">
        <v>1</v>
      </c>
      <c r="Z188" s="52">
        <v>1</v>
      </c>
      <c r="AA188" s="52">
        <v>1</v>
      </c>
      <c r="AB188" s="53"/>
      <c r="AC188" s="2"/>
      <c r="AD188" s="2"/>
      <c r="AE188" s="2"/>
      <c r="AF188" s="55">
        <f t="shared" si="9"/>
        <v>7</v>
      </c>
      <c r="AG188" s="2"/>
    </row>
    <row r="189" spans="1:33">
      <c r="A189" s="47" t="s">
        <v>52</v>
      </c>
      <c r="B189" s="55"/>
      <c r="C189" s="51"/>
      <c r="D189" s="52"/>
      <c r="E189" s="53"/>
      <c r="F189" s="54"/>
      <c r="G189" s="54"/>
      <c r="H189" s="54"/>
      <c r="I189" s="54"/>
      <c r="J189" s="54"/>
      <c r="K189" s="54"/>
      <c r="L189" s="54"/>
      <c r="M189" s="54"/>
      <c r="N189" s="54"/>
      <c r="O189" s="54"/>
      <c r="P189" s="54"/>
      <c r="Q189" s="54"/>
      <c r="R189" s="54"/>
      <c r="S189" s="54"/>
      <c r="T189" s="52">
        <v>1</v>
      </c>
      <c r="U189" s="52">
        <v>2</v>
      </c>
      <c r="V189" s="54"/>
      <c r="W189" s="52">
        <v>1</v>
      </c>
      <c r="X189" s="52">
        <v>1</v>
      </c>
      <c r="Y189" s="54"/>
      <c r="Z189" s="54"/>
      <c r="AA189" s="54"/>
      <c r="AB189" s="53"/>
      <c r="AC189" s="2"/>
      <c r="AD189" s="2"/>
      <c r="AE189" s="2"/>
      <c r="AF189" s="55">
        <f t="shared" si="9"/>
        <v>5</v>
      </c>
      <c r="AG189" s="2"/>
    </row>
    <row r="190" spans="1:33">
      <c r="A190" s="47" t="s">
        <v>44</v>
      </c>
      <c r="B190" s="54"/>
      <c r="C190" s="53"/>
      <c r="D190" s="53"/>
      <c r="E190" s="54"/>
      <c r="F190" s="53"/>
      <c r="G190" s="54"/>
      <c r="H190" s="54"/>
      <c r="I190" s="54"/>
      <c r="J190" s="53"/>
      <c r="K190" s="54"/>
      <c r="L190" s="53"/>
      <c r="M190" s="54"/>
      <c r="N190" s="54"/>
      <c r="O190" s="53"/>
      <c r="P190" s="54"/>
      <c r="Q190" s="54"/>
      <c r="R190" s="54"/>
      <c r="S190" s="54"/>
      <c r="T190" s="52">
        <v>1</v>
      </c>
      <c r="U190" s="52">
        <v>1</v>
      </c>
      <c r="V190" s="54"/>
      <c r="W190" s="51">
        <v>1</v>
      </c>
      <c r="X190" s="53"/>
      <c r="Y190" s="53"/>
      <c r="Z190" s="54"/>
      <c r="AA190" s="52">
        <v>1</v>
      </c>
      <c r="AB190" s="53"/>
      <c r="AC190" s="2"/>
      <c r="AD190" s="2"/>
      <c r="AE190" s="2"/>
      <c r="AF190" s="55">
        <f t="shared" si="9"/>
        <v>4</v>
      </c>
      <c r="AG190" s="2"/>
    </row>
    <row r="191" spans="1:33">
      <c r="A191" s="47" t="s">
        <v>56</v>
      </c>
      <c r="B191" s="52"/>
      <c r="C191" s="53"/>
      <c r="D191" s="51">
        <v>2</v>
      </c>
      <c r="E191" s="53"/>
      <c r="F191" s="53"/>
      <c r="G191" s="53"/>
      <c r="H191" s="53"/>
      <c r="I191" s="53"/>
      <c r="J191" s="53"/>
      <c r="K191" s="53"/>
      <c r="L191" s="53"/>
      <c r="M191" s="53"/>
      <c r="N191" s="53"/>
      <c r="O191" s="53"/>
      <c r="P191" s="53"/>
      <c r="Q191" s="53"/>
      <c r="R191" s="53"/>
      <c r="S191" s="53"/>
      <c r="T191" s="54"/>
      <c r="U191" s="53"/>
      <c r="V191" s="53"/>
      <c r="W191" s="53"/>
      <c r="X191" s="53"/>
      <c r="Y191" s="53"/>
      <c r="Z191" s="53"/>
      <c r="AA191" s="53"/>
      <c r="AB191" s="53"/>
      <c r="AC191" s="2"/>
      <c r="AD191" s="2"/>
      <c r="AE191" s="2"/>
      <c r="AF191" s="55">
        <f t="shared" si="9"/>
        <v>2</v>
      </c>
      <c r="AG191" s="2"/>
    </row>
    <row r="192" spans="1:33">
      <c r="A192" s="47" t="s">
        <v>89</v>
      </c>
      <c r="B192" s="52"/>
      <c r="C192" s="53"/>
      <c r="D192" s="53"/>
      <c r="E192" s="53"/>
      <c r="F192" s="53"/>
      <c r="G192" s="53"/>
      <c r="H192" s="53"/>
      <c r="I192" s="53"/>
      <c r="J192" s="53"/>
      <c r="K192" s="53"/>
      <c r="L192" s="53"/>
      <c r="M192" s="53"/>
      <c r="N192" s="53"/>
      <c r="O192" s="53"/>
      <c r="P192" s="53"/>
      <c r="Q192" s="51">
        <v>2</v>
      </c>
      <c r="R192" s="53"/>
      <c r="S192" s="53"/>
      <c r="T192" s="54"/>
      <c r="U192" s="53"/>
      <c r="V192" s="53"/>
      <c r="W192" s="53"/>
      <c r="X192" s="53"/>
      <c r="Y192" s="53"/>
      <c r="Z192" s="53"/>
      <c r="AA192" s="53"/>
      <c r="AB192" s="53"/>
      <c r="AC192" s="2"/>
      <c r="AD192" s="2"/>
      <c r="AE192" s="2"/>
      <c r="AF192" s="55">
        <f t="shared" si="9"/>
        <v>2</v>
      </c>
      <c r="AG192" s="2"/>
    </row>
    <row r="193" spans="1:33">
      <c r="A193" s="47" t="s">
        <v>54</v>
      </c>
      <c r="B193" s="52"/>
      <c r="C193" s="53"/>
      <c r="D193" s="54"/>
      <c r="E193" s="53"/>
      <c r="F193" s="53"/>
      <c r="G193" s="53"/>
      <c r="H193" s="53"/>
      <c r="I193" s="53"/>
      <c r="J193" s="53"/>
      <c r="K193" s="53"/>
      <c r="L193" s="53"/>
      <c r="M193" s="53"/>
      <c r="N193" s="53"/>
      <c r="O193" s="53"/>
      <c r="P193" s="53"/>
      <c r="Q193" s="53"/>
      <c r="R193" s="53"/>
      <c r="S193" s="53"/>
      <c r="T193" s="51">
        <v>1</v>
      </c>
      <c r="U193" s="53"/>
      <c r="V193" s="53"/>
      <c r="W193" s="53"/>
      <c r="X193" s="53"/>
      <c r="Y193" s="53"/>
      <c r="Z193" s="53"/>
      <c r="AA193" s="53"/>
      <c r="AB193" s="53"/>
      <c r="AC193" s="2"/>
      <c r="AD193" s="2"/>
      <c r="AE193" s="2"/>
      <c r="AF193" s="55">
        <f t="shared" si="9"/>
        <v>1</v>
      </c>
      <c r="AG193" s="2"/>
    </row>
    <row r="194" spans="1:33">
      <c r="A194" s="47" t="s">
        <v>53</v>
      </c>
      <c r="B194" s="52"/>
      <c r="C194" s="53"/>
      <c r="D194" s="54"/>
      <c r="E194" s="53"/>
      <c r="F194" s="53"/>
      <c r="G194" s="53"/>
      <c r="H194" s="53"/>
      <c r="I194" s="53"/>
      <c r="J194" s="53"/>
      <c r="K194" s="53"/>
      <c r="L194" s="53"/>
      <c r="M194" s="53"/>
      <c r="N194" s="53"/>
      <c r="O194" s="53"/>
      <c r="P194" s="54"/>
      <c r="Q194" s="53"/>
      <c r="R194" s="53"/>
      <c r="S194" s="53"/>
      <c r="T194" s="51">
        <v>1</v>
      </c>
      <c r="U194" s="53"/>
      <c r="V194" s="53"/>
      <c r="W194" s="53"/>
      <c r="X194" s="53"/>
      <c r="Y194" s="53"/>
      <c r="Z194" s="53"/>
      <c r="AA194" s="53"/>
      <c r="AB194" s="53"/>
      <c r="AC194" s="2"/>
      <c r="AD194" s="2"/>
      <c r="AE194" s="2"/>
      <c r="AF194" s="55">
        <f t="shared" si="9"/>
        <v>1</v>
      </c>
      <c r="AG194" s="2"/>
    </row>
    <row r="195" spans="1:33">
      <c r="A195" s="47" t="s">
        <v>13</v>
      </c>
      <c r="B195" s="52"/>
      <c r="C195" s="53"/>
      <c r="D195" s="51"/>
      <c r="E195" s="53"/>
      <c r="F195" s="53"/>
      <c r="G195" s="53"/>
      <c r="H195" s="53"/>
      <c r="I195" s="53"/>
      <c r="J195" s="53"/>
      <c r="K195" s="53"/>
      <c r="L195" s="54"/>
      <c r="M195" s="53"/>
      <c r="N195" s="54"/>
      <c r="O195" s="54"/>
      <c r="P195" s="68">
        <v>1</v>
      </c>
      <c r="Q195" s="54"/>
      <c r="R195" s="69"/>
      <c r="S195" s="54"/>
      <c r="T195" s="54"/>
      <c r="U195" s="69"/>
      <c r="V195" s="54"/>
      <c r="W195" s="54"/>
      <c r="X195" s="54"/>
      <c r="Y195" s="54"/>
      <c r="Z195" s="54"/>
      <c r="AA195" s="53"/>
      <c r="AB195" s="53"/>
      <c r="AC195" s="2"/>
      <c r="AD195" s="2"/>
      <c r="AE195" s="2"/>
      <c r="AF195" s="55">
        <f t="shared" si="9"/>
        <v>1</v>
      </c>
      <c r="AG195" s="2"/>
    </row>
    <row r="196" spans="1:33">
      <c r="A196" s="63" t="s">
        <v>24</v>
      </c>
      <c r="B196" s="70">
        <f>SUM(B175:B195)</f>
        <v>38</v>
      </c>
      <c r="C196" s="70">
        <f t="shared" ref="C196:AE196" si="10">SUM(C175:C195)</f>
        <v>0</v>
      </c>
      <c r="D196" s="70">
        <f t="shared" si="10"/>
        <v>45</v>
      </c>
      <c r="E196" s="70">
        <f t="shared" si="10"/>
        <v>6</v>
      </c>
      <c r="F196" s="70">
        <f t="shared" si="10"/>
        <v>250</v>
      </c>
      <c r="G196" s="70">
        <f t="shared" si="10"/>
        <v>92</v>
      </c>
      <c r="H196" s="70">
        <f t="shared" si="10"/>
        <v>295</v>
      </c>
      <c r="I196" s="70">
        <f t="shared" si="10"/>
        <v>727</v>
      </c>
      <c r="J196" s="70">
        <f t="shared" si="10"/>
        <v>973</v>
      </c>
      <c r="K196" s="70">
        <f t="shared" si="10"/>
        <v>2119</v>
      </c>
      <c r="L196" s="70">
        <f t="shared" si="10"/>
        <v>2834</v>
      </c>
      <c r="M196" s="70">
        <f t="shared" si="10"/>
        <v>14605</v>
      </c>
      <c r="N196" s="70">
        <f t="shared" si="10"/>
        <v>12182</v>
      </c>
      <c r="O196" s="70">
        <f t="shared" si="10"/>
        <v>13422</v>
      </c>
      <c r="P196" s="70">
        <f t="shared" si="10"/>
        <v>18459</v>
      </c>
      <c r="Q196" s="70">
        <f t="shared" si="10"/>
        <v>19247</v>
      </c>
      <c r="R196" s="70">
        <f t="shared" si="10"/>
        <v>17060</v>
      </c>
      <c r="S196" s="70">
        <f t="shared" si="10"/>
        <v>9715</v>
      </c>
      <c r="T196" s="70">
        <f t="shared" si="10"/>
        <v>9897</v>
      </c>
      <c r="U196" s="70">
        <f t="shared" si="10"/>
        <v>8755</v>
      </c>
      <c r="V196" s="70">
        <f t="shared" si="10"/>
        <v>6432</v>
      </c>
      <c r="W196" s="70">
        <f t="shared" si="10"/>
        <v>6631</v>
      </c>
      <c r="X196" s="70">
        <f t="shared" si="10"/>
        <v>4804</v>
      </c>
      <c r="Y196" s="70">
        <f t="shared" si="10"/>
        <v>7903</v>
      </c>
      <c r="Z196" s="70">
        <f t="shared" si="10"/>
        <v>7823</v>
      </c>
      <c r="AA196" s="70">
        <f t="shared" si="10"/>
        <v>524</v>
      </c>
      <c r="AB196" s="70">
        <f t="shared" si="10"/>
        <v>0</v>
      </c>
      <c r="AC196" s="70">
        <f t="shared" si="10"/>
        <v>0</v>
      </c>
      <c r="AD196" s="70">
        <f t="shared" si="10"/>
        <v>0</v>
      </c>
      <c r="AE196" s="70">
        <f t="shared" si="10"/>
        <v>31</v>
      </c>
      <c r="AF196" s="55">
        <f t="shared" si="9"/>
        <v>164869</v>
      </c>
      <c r="AG196" s="2"/>
    </row>
    <row r="197" spans="1:33">
      <c r="A197" s="47"/>
      <c r="B197" s="47"/>
      <c r="C197" s="49"/>
      <c r="D197" s="61"/>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33">
      <c r="A198" s="47"/>
      <c r="B198" s="47"/>
      <c r="C198" s="49"/>
      <c r="D198" s="61"/>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33">
      <c r="A199" s="60">
        <v>1993</v>
      </c>
      <c r="B199" s="47"/>
      <c r="C199" s="49"/>
      <c r="D199" s="61"/>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33">
      <c r="A200" s="87" t="s">
        <v>90</v>
      </c>
      <c r="B200" s="47"/>
      <c r="C200" s="49"/>
      <c r="D200" s="61"/>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c r="A201" s="2"/>
      <c r="B201" s="48">
        <v>34081</v>
      </c>
      <c r="C201" s="48">
        <v>34082</v>
      </c>
      <c r="D201" s="48">
        <v>34083</v>
      </c>
      <c r="E201" s="48">
        <v>34084</v>
      </c>
      <c r="F201" s="48">
        <v>34085</v>
      </c>
      <c r="G201" s="48">
        <v>34086</v>
      </c>
      <c r="H201" s="49">
        <v>34087</v>
      </c>
      <c r="I201" s="49">
        <v>34088</v>
      </c>
      <c r="J201" s="49">
        <v>34089</v>
      </c>
      <c r="K201" s="49">
        <v>34090</v>
      </c>
      <c r="L201" s="49">
        <v>34091</v>
      </c>
      <c r="M201" s="49">
        <v>34092</v>
      </c>
      <c r="N201" s="49">
        <v>34093</v>
      </c>
      <c r="O201" s="49">
        <v>34094</v>
      </c>
      <c r="P201" s="49">
        <v>34095</v>
      </c>
      <c r="Q201" s="49">
        <v>34096</v>
      </c>
      <c r="R201" s="49">
        <v>33732</v>
      </c>
      <c r="S201" s="49">
        <v>34098</v>
      </c>
      <c r="T201" s="49">
        <v>34099</v>
      </c>
      <c r="U201" s="49">
        <v>34100</v>
      </c>
      <c r="V201" s="49">
        <v>34101</v>
      </c>
      <c r="W201" s="49">
        <v>34102</v>
      </c>
      <c r="X201" s="49">
        <v>34103</v>
      </c>
      <c r="Y201" s="49">
        <v>34104</v>
      </c>
      <c r="Z201" s="49">
        <v>34105</v>
      </c>
      <c r="AA201" s="49">
        <v>34106</v>
      </c>
      <c r="AB201" s="49">
        <v>34107</v>
      </c>
      <c r="AC201" s="48">
        <v>34108</v>
      </c>
      <c r="AD201" s="48">
        <v>34109</v>
      </c>
      <c r="AE201" s="48">
        <v>34110</v>
      </c>
      <c r="AF201" s="64" t="s">
        <v>24</v>
      </c>
      <c r="AG201" s="2"/>
    </row>
    <row r="202" spans="1:33">
      <c r="A202" s="47" t="s">
        <v>11</v>
      </c>
      <c r="B202" s="55"/>
      <c r="C202" s="52"/>
      <c r="D202" s="52"/>
      <c r="E202" s="53"/>
      <c r="F202" s="53"/>
      <c r="G202" s="51">
        <v>20</v>
      </c>
      <c r="H202" s="53"/>
      <c r="I202" s="53"/>
      <c r="J202" s="53"/>
      <c r="K202" s="53"/>
      <c r="L202" s="52">
        <v>3000</v>
      </c>
      <c r="M202" s="52">
        <v>2500</v>
      </c>
      <c r="N202" s="52">
        <v>3500</v>
      </c>
      <c r="O202" s="52">
        <v>5000</v>
      </c>
      <c r="P202" s="52">
        <v>5500</v>
      </c>
      <c r="Q202" s="52">
        <v>7000</v>
      </c>
      <c r="R202" s="52">
        <v>8000</v>
      </c>
      <c r="S202" s="52">
        <v>8000</v>
      </c>
      <c r="T202" s="52">
        <v>2000</v>
      </c>
      <c r="U202" s="52">
        <v>1000</v>
      </c>
      <c r="V202" s="52">
        <v>100</v>
      </c>
      <c r="W202" s="52">
        <v>3500</v>
      </c>
      <c r="X202" s="52">
        <v>2000</v>
      </c>
      <c r="Y202" s="52">
        <v>2500</v>
      </c>
      <c r="Z202" s="51">
        <v>700</v>
      </c>
      <c r="AA202" s="51">
        <v>100</v>
      </c>
      <c r="AB202" s="51">
        <v>380</v>
      </c>
      <c r="AC202" s="2"/>
      <c r="AD202" s="2"/>
      <c r="AE202" s="2"/>
      <c r="AF202" s="55">
        <f t="shared" ref="AF202:AF223" si="11">SUM(B202:AE202)</f>
        <v>54800</v>
      </c>
      <c r="AG202" s="2"/>
    </row>
    <row r="203" spans="1:33">
      <c r="A203" s="47" t="s">
        <v>87</v>
      </c>
      <c r="B203" s="55"/>
      <c r="C203" s="52"/>
      <c r="D203" s="52"/>
      <c r="E203" s="51">
        <v>90</v>
      </c>
      <c r="F203" s="53"/>
      <c r="G203" s="53"/>
      <c r="H203" s="53"/>
      <c r="I203" s="53"/>
      <c r="J203" s="53"/>
      <c r="K203" s="53"/>
      <c r="L203" s="52">
        <v>90</v>
      </c>
      <c r="M203" s="51">
        <v>400</v>
      </c>
      <c r="N203" s="52">
        <v>400</v>
      </c>
      <c r="O203" s="52">
        <v>600</v>
      </c>
      <c r="P203" s="52">
        <v>600</v>
      </c>
      <c r="Q203" s="52">
        <v>600</v>
      </c>
      <c r="R203" s="52">
        <v>600</v>
      </c>
      <c r="S203" s="51">
        <v>500</v>
      </c>
      <c r="T203" s="51">
        <v>600</v>
      </c>
      <c r="U203" s="52">
        <v>600</v>
      </c>
      <c r="V203" s="51">
        <v>600</v>
      </c>
      <c r="W203" s="51">
        <v>400</v>
      </c>
      <c r="X203" s="51">
        <v>50</v>
      </c>
      <c r="Y203" s="53"/>
      <c r="Z203" s="53"/>
      <c r="AA203" s="53"/>
      <c r="AB203" s="53"/>
      <c r="AC203" s="2"/>
      <c r="AD203" s="2"/>
      <c r="AE203" s="2"/>
      <c r="AF203" s="55">
        <f t="shared" si="11"/>
        <v>6130</v>
      </c>
      <c r="AG203" s="2"/>
    </row>
    <row r="204" spans="1:33">
      <c r="A204" s="47" t="s">
        <v>14</v>
      </c>
      <c r="B204" s="52">
        <v>1</v>
      </c>
      <c r="C204" s="52"/>
      <c r="D204" s="52"/>
      <c r="E204" s="53"/>
      <c r="F204" s="53"/>
      <c r="G204" s="53"/>
      <c r="H204" s="53"/>
      <c r="I204" s="53"/>
      <c r="J204" s="53"/>
      <c r="K204" s="53"/>
      <c r="L204" s="52">
        <v>250</v>
      </c>
      <c r="M204" s="52">
        <v>250</v>
      </c>
      <c r="N204" s="52">
        <v>500</v>
      </c>
      <c r="O204" s="52">
        <v>500</v>
      </c>
      <c r="P204" s="52">
        <v>550</v>
      </c>
      <c r="Q204" s="52">
        <v>550</v>
      </c>
      <c r="R204" s="52">
        <v>800</v>
      </c>
      <c r="S204" s="52">
        <v>800</v>
      </c>
      <c r="T204" s="52">
        <v>100</v>
      </c>
      <c r="U204" s="52">
        <v>10</v>
      </c>
      <c r="V204" s="52">
        <v>10</v>
      </c>
      <c r="W204" s="52">
        <v>20</v>
      </c>
      <c r="X204" s="52">
        <v>10</v>
      </c>
      <c r="Y204" s="52">
        <v>10</v>
      </c>
      <c r="Z204" s="52">
        <v>2</v>
      </c>
      <c r="AA204" s="52">
        <v>10</v>
      </c>
      <c r="AB204" s="52">
        <v>20</v>
      </c>
      <c r="AC204" s="2"/>
      <c r="AD204" s="2"/>
      <c r="AE204" s="2"/>
      <c r="AF204" s="55">
        <f t="shared" si="11"/>
        <v>4393</v>
      </c>
      <c r="AG204" s="2"/>
    </row>
    <row r="205" spans="1:33">
      <c r="A205" s="47" t="s">
        <v>88</v>
      </c>
      <c r="B205" s="55"/>
      <c r="C205" s="52"/>
      <c r="D205" s="52"/>
      <c r="E205" s="53"/>
      <c r="F205" s="53"/>
      <c r="G205" s="53">
        <v>4</v>
      </c>
      <c r="H205" s="53"/>
      <c r="I205" s="53"/>
      <c r="J205" s="53"/>
      <c r="K205" s="53"/>
      <c r="L205" s="51">
        <v>150</v>
      </c>
      <c r="M205" s="51">
        <v>200</v>
      </c>
      <c r="N205" s="51">
        <v>400</v>
      </c>
      <c r="O205" s="51">
        <v>400</v>
      </c>
      <c r="P205" s="52">
        <v>400</v>
      </c>
      <c r="Q205" s="51">
        <v>300</v>
      </c>
      <c r="R205" s="52">
        <v>600</v>
      </c>
      <c r="S205" s="52">
        <v>500</v>
      </c>
      <c r="T205" s="51">
        <v>200</v>
      </c>
      <c r="U205" s="51">
        <v>100</v>
      </c>
      <c r="V205" s="52">
        <v>30</v>
      </c>
      <c r="W205" s="52">
        <v>22</v>
      </c>
      <c r="X205" s="51">
        <v>10</v>
      </c>
      <c r="Y205" s="51">
        <v>12</v>
      </c>
      <c r="Z205" s="53"/>
      <c r="AA205" s="54"/>
      <c r="AB205" s="53"/>
      <c r="AC205" s="2"/>
      <c r="AD205" s="2"/>
      <c r="AE205" s="2"/>
      <c r="AF205" s="55">
        <f t="shared" si="11"/>
        <v>3328</v>
      </c>
      <c r="AG205" s="2"/>
    </row>
    <row r="206" spans="1:33">
      <c r="A206" s="47" t="s">
        <v>15</v>
      </c>
      <c r="B206" s="55"/>
      <c r="C206" s="52"/>
      <c r="D206" s="52"/>
      <c r="E206" s="51">
        <v>3</v>
      </c>
      <c r="F206" s="53"/>
      <c r="G206" s="53"/>
      <c r="H206" s="53"/>
      <c r="I206" s="53"/>
      <c r="J206" s="53"/>
      <c r="K206" s="53"/>
      <c r="L206" s="52">
        <v>50</v>
      </c>
      <c r="M206" s="52">
        <v>250</v>
      </c>
      <c r="N206" s="52">
        <v>30</v>
      </c>
      <c r="O206" s="52">
        <v>200</v>
      </c>
      <c r="P206" s="52">
        <v>250</v>
      </c>
      <c r="Q206" s="52">
        <v>200</v>
      </c>
      <c r="R206" s="52">
        <v>600</v>
      </c>
      <c r="S206" s="51">
        <v>200</v>
      </c>
      <c r="T206" s="51">
        <v>100</v>
      </c>
      <c r="U206" s="52">
        <v>50</v>
      </c>
      <c r="V206" s="52">
        <v>50</v>
      </c>
      <c r="W206" s="52">
        <v>150</v>
      </c>
      <c r="X206" s="52">
        <v>75</v>
      </c>
      <c r="Y206" s="52">
        <v>50</v>
      </c>
      <c r="Z206" s="52">
        <v>25</v>
      </c>
      <c r="AA206" s="52">
        <v>10</v>
      </c>
      <c r="AB206" s="52">
        <v>20</v>
      </c>
      <c r="AC206" s="2"/>
      <c r="AD206" s="2"/>
      <c r="AE206" s="2"/>
      <c r="AF206" s="55">
        <f t="shared" si="11"/>
        <v>2313</v>
      </c>
      <c r="AG206" s="2"/>
    </row>
    <row r="207" spans="1:33">
      <c r="A207" s="47" t="s">
        <v>2</v>
      </c>
      <c r="B207" s="52">
        <v>5</v>
      </c>
      <c r="C207" s="52"/>
      <c r="D207" s="52"/>
      <c r="E207" s="54"/>
      <c r="F207" s="53"/>
      <c r="G207" s="53"/>
      <c r="H207" s="53"/>
      <c r="I207" s="53"/>
      <c r="J207" s="53"/>
      <c r="K207" s="53"/>
      <c r="L207" s="52">
        <v>10</v>
      </c>
      <c r="M207" s="54"/>
      <c r="N207" s="52">
        <v>10</v>
      </c>
      <c r="O207" s="52">
        <v>10</v>
      </c>
      <c r="P207" s="52">
        <v>50</v>
      </c>
      <c r="Q207" s="52">
        <v>50</v>
      </c>
      <c r="R207" s="52">
        <v>40</v>
      </c>
      <c r="S207" s="54"/>
      <c r="T207" s="54"/>
      <c r="U207" s="52">
        <v>1</v>
      </c>
      <c r="V207" s="54"/>
      <c r="W207" s="54"/>
      <c r="X207" s="54"/>
      <c r="Y207" s="54"/>
      <c r="Z207" s="54"/>
      <c r="AA207" s="54"/>
      <c r="AB207" s="54"/>
      <c r="AC207" s="2"/>
      <c r="AD207" s="2"/>
      <c r="AE207" s="2"/>
      <c r="AF207" s="55">
        <f t="shared" si="11"/>
        <v>176</v>
      </c>
      <c r="AG207" s="2"/>
    </row>
    <row r="208" spans="1:33">
      <c r="A208" s="47" t="s">
        <v>1</v>
      </c>
      <c r="B208" s="55"/>
      <c r="C208" s="52"/>
      <c r="D208" s="52"/>
      <c r="E208" s="54"/>
      <c r="F208" s="53"/>
      <c r="G208" s="53"/>
      <c r="H208" s="53"/>
      <c r="I208" s="53"/>
      <c r="J208" s="53"/>
      <c r="K208" s="53"/>
      <c r="L208" s="52">
        <v>4</v>
      </c>
      <c r="M208" s="52">
        <v>4</v>
      </c>
      <c r="N208" s="52">
        <v>4</v>
      </c>
      <c r="O208" s="52">
        <v>2</v>
      </c>
      <c r="P208" s="52">
        <v>10</v>
      </c>
      <c r="Q208" s="52">
        <v>40</v>
      </c>
      <c r="R208" s="52">
        <v>40</v>
      </c>
      <c r="S208" s="54"/>
      <c r="T208" s="54"/>
      <c r="U208" s="52">
        <v>6</v>
      </c>
      <c r="V208" s="52">
        <v>6</v>
      </c>
      <c r="W208" s="52">
        <v>6</v>
      </c>
      <c r="X208" s="52">
        <v>6</v>
      </c>
      <c r="Y208" s="51">
        <v>6</v>
      </c>
      <c r="Z208" s="51">
        <v>6</v>
      </c>
      <c r="AA208" s="51">
        <v>6</v>
      </c>
      <c r="AB208" s="51">
        <v>18</v>
      </c>
      <c r="AC208" s="2"/>
      <c r="AD208" s="2"/>
      <c r="AE208" s="2"/>
      <c r="AF208" s="55">
        <f t="shared" si="11"/>
        <v>164</v>
      </c>
      <c r="AG208" s="2"/>
    </row>
    <row r="209" spans="1:33">
      <c r="A209" s="47" t="s">
        <v>12</v>
      </c>
      <c r="B209" s="52"/>
      <c r="C209" s="54"/>
      <c r="D209" s="52"/>
      <c r="E209" s="53"/>
      <c r="F209" s="53"/>
      <c r="G209" s="54"/>
      <c r="H209" s="53"/>
      <c r="I209" s="53"/>
      <c r="J209" s="53"/>
      <c r="K209" s="53"/>
      <c r="L209" s="54"/>
      <c r="M209" s="54"/>
      <c r="N209" s="54"/>
      <c r="O209" s="54"/>
      <c r="P209" s="52">
        <v>2</v>
      </c>
      <c r="Q209" s="52">
        <v>30</v>
      </c>
      <c r="R209" s="52">
        <v>40</v>
      </c>
      <c r="S209" s="52">
        <v>40</v>
      </c>
      <c r="T209" s="54"/>
      <c r="U209" s="54"/>
      <c r="V209" s="54"/>
      <c r="W209" s="54"/>
      <c r="X209" s="54"/>
      <c r="Y209" s="54"/>
      <c r="Z209" s="54"/>
      <c r="AA209" s="54"/>
      <c r="AB209" s="54"/>
      <c r="AC209" s="2"/>
      <c r="AD209" s="2"/>
      <c r="AE209" s="2"/>
      <c r="AF209" s="55">
        <f t="shared" si="11"/>
        <v>112</v>
      </c>
      <c r="AG209" s="2"/>
    </row>
    <row r="210" spans="1:33">
      <c r="A210" s="47" t="s">
        <v>7</v>
      </c>
      <c r="B210" s="52"/>
      <c r="C210" s="51"/>
      <c r="D210" s="54"/>
      <c r="E210" s="53"/>
      <c r="F210" s="53"/>
      <c r="G210" s="53"/>
      <c r="H210" s="53"/>
      <c r="I210" s="53"/>
      <c r="J210" s="53"/>
      <c r="K210" s="53"/>
      <c r="L210" s="53"/>
      <c r="M210" s="53"/>
      <c r="N210" s="53"/>
      <c r="O210" s="53"/>
      <c r="P210" s="53"/>
      <c r="Q210" s="53"/>
      <c r="R210" s="52">
        <v>23</v>
      </c>
      <c r="S210" s="53"/>
      <c r="T210" s="53"/>
      <c r="U210" s="53"/>
      <c r="V210" s="53"/>
      <c r="W210" s="53"/>
      <c r="X210" s="53"/>
      <c r="Y210" s="53"/>
      <c r="Z210" s="53">
        <v>1</v>
      </c>
      <c r="AA210" s="53"/>
      <c r="AB210" s="53"/>
      <c r="AC210" s="2"/>
      <c r="AD210" s="2"/>
      <c r="AE210" s="2"/>
      <c r="AF210" s="55">
        <f t="shared" si="11"/>
        <v>24</v>
      </c>
      <c r="AG210" s="2"/>
    </row>
    <row r="211" spans="1:33">
      <c r="A211" s="47" t="s">
        <v>3</v>
      </c>
      <c r="B211" s="55"/>
      <c r="C211" s="51"/>
      <c r="D211" s="52"/>
      <c r="E211" s="53"/>
      <c r="F211" s="53"/>
      <c r="G211" s="53"/>
      <c r="H211" s="53"/>
      <c r="I211" s="53"/>
      <c r="J211" s="53"/>
      <c r="K211" s="53"/>
      <c r="L211" s="53"/>
      <c r="M211" s="53"/>
      <c r="N211" s="53"/>
      <c r="O211" s="53"/>
      <c r="P211" s="51">
        <v>4</v>
      </c>
      <c r="Q211" s="54"/>
      <c r="R211" s="52">
        <v>3</v>
      </c>
      <c r="S211" s="52">
        <v>2</v>
      </c>
      <c r="T211" s="53"/>
      <c r="U211" s="53"/>
      <c r="V211" s="51">
        <v>1</v>
      </c>
      <c r="W211" s="51">
        <v>2</v>
      </c>
      <c r="X211" s="53"/>
      <c r="Y211" s="53"/>
      <c r="Z211" s="53"/>
      <c r="AA211" s="51">
        <v>2</v>
      </c>
      <c r="AB211" s="53"/>
      <c r="AC211" s="2"/>
      <c r="AD211" s="2"/>
      <c r="AE211" s="2"/>
      <c r="AF211" s="55">
        <f t="shared" si="11"/>
        <v>14</v>
      </c>
      <c r="AG211" s="2"/>
    </row>
    <row r="212" spans="1:33">
      <c r="A212" s="47" t="s">
        <v>8</v>
      </c>
      <c r="B212" s="52"/>
      <c r="C212" s="52"/>
      <c r="D212" s="54"/>
      <c r="E212" s="53"/>
      <c r="F212" s="53"/>
      <c r="G212" s="53"/>
      <c r="H212" s="53"/>
      <c r="I212" s="53"/>
      <c r="J212" s="53"/>
      <c r="K212" s="53"/>
      <c r="L212" s="53"/>
      <c r="M212" s="53"/>
      <c r="N212" s="53"/>
      <c r="O212" s="53"/>
      <c r="P212" s="51">
        <v>1</v>
      </c>
      <c r="Q212" s="51">
        <v>1</v>
      </c>
      <c r="R212" s="51">
        <v>1</v>
      </c>
      <c r="S212" s="51">
        <v>1</v>
      </c>
      <c r="T212" s="53"/>
      <c r="U212" s="53"/>
      <c r="V212" s="53"/>
      <c r="W212" s="51">
        <v>6</v>
      </c>
      <c r="X212" s="51">
        <v>3</v>
      </c>
      <c r="Y212" s="54"/>
      <c r="Z212" s="53"/>
      <c r="AA212" s="53"/>
      <c r="AB212" s="53"/>
      <c r="AC212" s="2"/>
      <c r="AD212" s="2"/>
      <c r="AE212" s="2"/>
      <c r="AF212" s="55">
        <f t="shared" si="11"/>
        <v>13</v>
      </c>
      <c r="AG212" s="2"/>
    </row>
    <row r="213" spans="1:33">
      <c r="A213" s="47" t="s">
        <v>55</v>
      </c>
      <c r="B213" s="52"/>
      <c r="C213" s="52"/>
      <c r="D213" s="54"/>
      <c r="E213" s="53"/>
      <c r="F213" s="53"/>
      <c r="G213" s="53"/>
      <c r="H213" s="53"/>
      <c r="I213" s="53"/>
      <c r="J213" s="53"/>
      <c r="K213" s="53"/>
      <c r="L213" s="53"/>
      <c r="M213" s="53"/>
      <c r="N213" s="53"/>
      <c r="O213" s="51">
        <v>1</v>
      </c>
      <c r="P213" s="51">
        <v>1</v>
      </c>
      <c r="Q213" s="52">
        <v>6</v>
      </c>
      <c r="R213" s="52">
        <v>1</v>
      </c>
      <c r="S213" s="53"/>
      <c r="T213" s="53"/>
      <c r="U213" s="53"/>
      <c r="V213" s="53"/>
      <c r="W213" s="53"/>
      <c r="X213" s="53">
        <v>1</v>
      </c>
      <c r="Y213" s="53"/>
      <c r="Z213" s="53"/>
      <c r="AA213" s="53">
        <v>1</v>
      </c>
      <c r="AB213" s="53"/>
      <c r="AC213" s="2"/>
      <c r="AD213" s="2"/>
      <c r="AE213" s="2"/>
      <c r="AF213" s="55">
        <f t="shared" si="11"/>
        <v>11</v>
      </c>
      <c r="AG213" s="2"/>
    </row>
    <row r="214" spans="1:33">
      <c r="A214" s="47" t="s">
        <v>48</v>
      </c>
      <c r="B214" s="52"/>
      <c r="C214" s="51"/>
      <c r="D214" s="54"/>
      <c r="E214" s="53"/>
      <c r="F214" s="53"/>
      <c r="G214" s="53"/>
      <c r="H214" s="53"/>
      <c r="I214" s="53"/>
      <c r="J214" s="53"/>
      <c r="K214" s="53"/>
      <c r="L214" s="53"/>
      <c r="M214" s="53"/>
      <c r="N214" s="53"/>
      <c r="O214" s="51">
        <v>1</v>
      </c>
      <c r="P214" s="54"/>
      <c r="Q214" s="52">
        <v>1</v>
      </c>
      <c r="R214" s="52">
        <v>6</v>
      </c>
      <c r="S214" s="54"/>
      <c r="T214" s="53"/>
      <c r="U214" s="53"/>
      <c r="V214" s="53"/>
      <c r="W214" s="51">
        <v>1</v>
      </c>
      <c r="X214" s="53"/>
      <c r="Y214" s="53"/>
      <c r="Z214" s="53"/>
      <c r="AA214" s="53"/>
      <c r="AB214" s="53"/>
      <c r="AC214" s="2"/>
      <c r="AD214" s="2"/>
      <c r="AE214" s="2"/>
      <c r="AF214" s="55">
        <f t="shared" si="11"/>
        <v>9</v>
      </c>
      <c r="AG214" s="2"/>
    </row>
    <row r="215" spans="1:33">
      <c r="A215" s="47" t="s">
        <v>46</v>
      </c>
      <c r="B215" s="52"/>
      <c r="C215" s="52"/>
      <c r="D215" s="54"/>
      <c r="E215" s="53"/>
      <c r="F215" s="53"/>
      <c r="G215" s="53"/>
      <c r="H215" s="53"/>
      <c r="I215" s="53"/>
      <c r="J215" s="53"/>
      <c r="K215" s="53"/>
      <c r="L215" s="53"/>
      <c r="M215" s="51">
        <v>1</v>
      </c>
      <c r="N215" s="53"/>
      <c r="O215" s="53"/>
      <c r="P215" s="51">
        <v>1</v>
      </c>
      <c r="Q215" s="51">
        <v>6</v>
      </c>
      <c r="R215" s="53"/>
      <c r="S215" s="53"/>
      <c r="T215" s="53"/>
      <c r="U215" s="53"/>
      <c r="V215" s="53"/>
      <c r="W215" s="53"/>
      <c r="X215" s="53"/>
      <c r="Y215" s="53"/>
      <c r="Z215" s="53"/>
      <c r="AA215" s="53"/>
      <c r="AB215" s="53"/>
      <c r="AC215" s="2"/>
      <c r="AD215" s="2"/>
      <c r="AE215" s="2"/>
      <c r="AF215" s="55">
        <f t="shared" si="11"/>
        <v>8</v>
      </c>
      <c r="AG215" s="2"/>
    </row>
    <row r="216" spans="1:33">
      <c r="A216" s="47" t="s">
        <v>54</v>
      </c>
      <c r="B216" s="52"/>
      <c r="C216" s="54"/>
      <c r="D216" s="52"/>
      <c r="E216" s="53"/>
      <c r="F216" s="53"/>
      <c r="G216" s="53"/>
      <c r="H216" s="53"/>
      <c r="I216" s="53"/>
      <c r="J216" s="53"/>
      <c r="K216" s="53"/>
      <c r="L216" s="53"/>
      <c r="M216" s="53"/>
      <c r="N216" s="53"/>
      <c r="O216" s="53"/>
      <c r="P216" s="53"/>
      <c r="Q216" s="51">
        <v>1</v>
      </c>
      <c r="R216" s="52">
        <v>2</v>
      </c>
      <c r="S216" s="51">
        <v>2</v>
      </c>
      <c r="T216" s="53"/>
      <c r="U216" s="53"/>
      <c r="V216" s="53"/>
      <c r="W216" s="53"/>
      <c r="X216" s="53"/>
      <c r="Y216" s="53"/>
      <c r="Z216" s="53"/>
      <c r="AA216" s="53"/>
      <c r="AB216" s="53"/>
      <c r="AC216" s="2"/>
      <c r="AD216" s="2"/>
      <c r="AE216" s="2"/>
      <c r="AF216" s="55">
        <f t="shared" si="11"/>
        <v>5</v>
      </c>
      <c r="AG216" s="2"/>
    </row>
    <row r="217" spans="1:33">
      <c r="A217" s="47" t="s">
        <v>92</v>
      </c>
      <c r="B217" s="52"/>
      <c r="C217" s="52"/>
      <c r="D217" s="51"/>
      <c r="E217" s="53"/>
      <c r="F217" s="53"/>
      <c r="G217" s="53"/>
      <c r="H217" s="53"/>
      <c r="I217" s="53"/>
      <c r="J217" s="53"/>
      <c r="K217" s="53"/>
      <c r="L217" s="53"/>
      <c r="M217" s="53"/>
      <c r="N217" s="53"/>
      <c r="O217" s="54"/>
      <c r="P217" s="54"/>
      <c r="Q217" s="54"/>
      <c r="R217" s="52">
        <v>5</v>
      </c>
      <c r="S217" s="53"/>
      <c r="T217" s="53"/>
      <c r="U217" s="53"/>
      <c r="V217" s="53"/>
      <c r="W217" s="53"/>
      <c r="X217" s="53"/>
      <c r="Y217" s="53"/>
      <c r="Z217" s="53"/>
      <c r="AA217" s="53"/>
      <c r="AB217" s="53"/>
      <c r="AC217" s="2"/>
      <c r="AD217" s="2"/>
      <c r="AE217" s="2"/>
      <c r="AF217" s="55">
        <f t="shared" si="11"/>
        <v>5</v>
      </c>
      <c r="AG217" s="2"/>
    </row>
    <row r="218" spans="1:33">
      <c r="A218" s="47" t="s">
        <v>42</v>
      </c>
      <c r="B218" s="52"/>
      <c r="C218" s="52"/>
      <c r="D218" s="53"/>
      <c r="E218" s="53"/>
      <c r="F218" s="53"/>
      <c r="G218" s="53"/>
      <c r="H218" s="53"/>
      <c r="I218" s="53"/>
      <c r="J218" s="53"/>
      <c r="K218" s="53"/>
      <c r="L218" s="53"/>
      <c r="M218" s="53"/>
      <c r="N218" s="53"/>
      <c r="O218" s="53"/>
      <c r="P218" s="52">
        <v>2</v>
      </c>
      <c r="Q218" s="52">
        <v>2</v>
      </c>
      <c r="R218" s="53"/>
      <c r="S218" s="53"/>
      <c r="T218" s="53"/>
      <c r="U218" s="53"/>
      <c r="V218" s="53"/>
      <c r="W218" s="53"/>
      <c r="X218" s="53"/>
      <c r="Y218" s="53"/>
      <c r="Z218" s="53"/>
      <c r="AA218" s="53"/>
      <c r="AB218" s="53"/>
      <c r="AC218" s="2"/>
      <c r="AD218" s="2"/>
      <c r="AE218" s="2"/>
      <c r="AF218" s="55">
        <f t="shared" si="11"/>
        <v>4</v>
      </c>
      <c r="AG218" s="2"/>
    </row>
    <row r="219" spans="1:33">
      <c r="A219" s="47" t="s">
        <v>53</v>
      </c>
      <c r="B219" s="52"/>
      <c r="C219" s="52"/>
      <c r="D219" s="51"/>
      <c r="E219" s="53"/>
      <c r="F219" s="53"/>
      <c r="G219" s="53"/>
      <c r="H219" s="53"/>
      <c r="I219" s="53"/>
      <c r="J219" s="53"/>
      <c r="K219" s="53"/>
      <c r="L219" s="53"/>
      <c r="M219" s="54"/>
      <c r="N219" s="53"/>
      <c r="O219" s="53"/>
      <c r="P219" s="54"/>
      <c r="Q219" s="52">
        <v>2</v>
      </c>
      <c r="R219" s="51">
        <v>1</v>
      </c>
      <c r="S219" s="53"/>
      <c r="T219" s="53"/>
      <c r="U219" s="53"/>
      <c r="V219" s="53"/>
      <c r="W219" s="53"/>
      <c r="X219" s="53"/>
      <c r="Y219" s="53"/>
      <c r="Z219" s="53"/>
      <c r="AA219" s="53"/>
      <c r="AB219" s="53"/>
      <c r="AC219" s="2"/>
      <c r="AD219" s="2"/>
      <c r="AE219" s="2"/>
      <c r="AF219" s="55">
        <f t="shared" si="11"/>
        <v>3</v>
      </c>
      <c r="AG219" s="2"/>
    </row>
    <row r="220" spans="1:33">
      <c r="A220" s="47" t="s">
        <v>47</v>
      </c>
      <c r="B220" s="52"/>
      <c r="C220" s="54"/>
      <c r="D220" s="51"/>
      <c r="E220" s="53"/>
      <c r="F220" s="53"/>
      <c r="G220" s="53"/>
      <c r="H220" s="53"/>
      <c r="I220" s="53"/>
      <c r="J220" s="53"/>
      <c r="K220" s="53"/>
      <c r="L220" s="53"/>
      <c r="M220" s="53"/>
      <c r="N220" s="53"/>
      <c r="O220" s="54"/>
      <c r="P220" s="53"/>
      <c r="Q220" s="54"/>
      <c r="R220" s="52">
        <v>2</v>
      </c>
      <c r="S220" s="53"/>
      <c r="T220" s="53"/>
      <c r="U220" s="53"/>
      <c r="V220" s="53"/>
      <c r="W220" s="54"/>
      <c r="X220" s="53"/>
      <c r="Y220" s="53"/>
      <c r="Z220" s="53"/>
      <c r="AA220" s="53"/>
      <c r="AB220" s="53"/>
      <c r="AC220" s="2"/>
      <c r="AD220" s="2"/>
      <c r="AE220" s="2"/>
      <c r="AF220" s="55">
        <f t="shared" si="11"/>
        <v>2</v>
      </c>
      <c r="AG220" s="2"/>
    </row>
    <row r="221" spans="1:33">
      <c r="A221" s="47" t="s">
        <v>44</v>
      </c>
      <c r="B221" s="52"/>
      <c r="C221" s="52"/>
      <c r="D221" s="51"/>
      <c r="E221" s="53"/>
      <c r="F221" s="53"/>
      <c r="G221" s="53"/>
      <c r="H221" s="53"/>
      <c r="I221" s="53"/>
      <c r="J221" s="53"/>
      <c r="K221" s="53"/>
      <c r="L221" s="53"/>
      <c r="M221" s="53"/>
      <c r="N221" s="53"/>
      <c r="O221" s="53"/>
      <c r="P221" s="54"/>
      <c r="Q221" s="54"/>
      <c r="R221" s="54"/>
      <c r="S221" s="54"/>
      <c r="T221" s="53"/>
      <c r="U221" s="53"/>
      <c r="V221" s="53"/>
      <c r="W221" s="54"/>
      <c r="X221" s="54"/>
      <c r="Y221" s="53">
        <v>1</v>
      </c>
      <c r="Z221" s="53"/>
      <c r="AA221" s="53"/>
      <c r="AB221" s="53">
        <v>1</v>
      </c>
      <c r="AC221" s="2"/>
      <c r="AD221" s="2"/>
      <c r="AE221" s="2"/>
      <c r="AF221" s="55">
        <f t="shared" si="11"/>
        <v>2</v>
      </c>
      <c r="AG221" s="2"/>
    </row>
    <row r="222" spans="1:33">
      <c r="A222" s="47" t="s">
        <v>45</v>
      </c>
      <c r="B222" s="52"/>
      <c r="C222" s="52"/>
      <c r="D222" s="51"/>
      <c r="E222" s="53"/>
      <c r="F222" s="53"/>
      <c r="G222" s="53"/>
      <c r="H222" s="53"/>
      <c r="I222" s="53"/>
      <c r="J222" s="53"/>
      <c r="K222" s="53"/>
      <c r="L222" s="53"/>
      <c r="M222" s="53"/>
      <c r="N222" s="53"/>
      <c r="O222" s="53"/>
      <c r="P222" s="53"/>
      <c r="Q222" s="53"/>
      <c r="R222" s="54"/>
      <c r="S222" s="53"/>
      <c r="T222" s="53"/>
      <c r="U222" s="53"/>
      <c r="V222" s="53"/>
      <c r="W222" s="53"/>
      <c r="X222" s="53"/>
      <c r="Y222" s="51">
        <v>1</v>
      </c>
      <c r="Z222" s="53"/>
      <c r="AA222" s="53"/>
      <c r="AB222" s="53"/>
      <c r="AC222" s="2"/>
      <c r="AD222" s="2"/>
      <c r="AE222" s="2"/>
      <c r="AF222" s="55">
        <f t="shared" si="11"/>
        <v>1</v>
      </c>
      <c r="AG222" s="2"/>
    </row>
    <row r="223" spans="1:33">
      <c r="A223" s="59" t="s">
        <v>24</v>
      </c>
      <c r="B223" s="53">
        <f>SUM(B202:B222)</f>
        <v>6</v>
      </c>
      <c r="C223" s="53">
        <f t="shared" ref="C223:AE223" si="12">SUM(C202:C222)</f>
        <v>0</v>
      </c>
      <c r="D223" s="53">
        <f t="shared" si="12"/>
        <v>0</v>
      </c>
      <c r="E223" s="53">
        <f t="shared" si="12"/>
        <v>93</v>
      </c>
      <c r="F223" s="53">
        <f t="shared" si="12"/>
        <v>0</v>
      </c>
      <c r="G223" s="53">
        <f t="shared" si="12"/>
        <v>24</v>
      </c>
      <c r="H223" s="53">
        <f t="shared" si="12"/>
        <v>0</v>
      </c>
      <c r="I223" s="53">
        <f t="shared" si="12"/>
        <v>0</v>
      </c>
      <c r="J223" s="53">
        <f t="shared" si="12"/>
        <v>0</v>
      </c>
      <c r="K223" s="53">
        <f t="shared" si="12"/>
        <v>0</v>
      </c>
      <c r="L223" s="53">
        <f t="shared" si="12"/>
        <v>3554</v>
      </c>
      <c r="M223" s="53">
        <f t="shared" si="12"/>
        <v>3605</v>
      </c>
      <c r="N223" s="53">
        <f t="shared" si="12"/>
        <v>4844</v>
      </c>
      <c r="O223" s="53">
        <f t="shared" si="12"/>
        <v>6714</v>
      </c>
      <c r="P223" s="53">
        <f t="shared" si="12"/>
        <v>7371</v>
      </c>
      <c r="Q223" s="53">
        <f t="shared" si="12"/>
        <v>8789</v>
      </c>
      <c r="R223" s="53">
        <f t="shared" si="12"/>
        <v>10764</v>
      </c>
      <c r="S223" s="53">
        <f t="shared" si="12"/>
        <v>10045</v>
      </c>
      <c r="T223" s="53">
        <f t="shared" si="12"/>
        <v>3000</v>
      </c>
      <c r="U223" s="53">
        <f t="shared" si="12"/>
        <v>1767</v>
      </c>
      <c r="V223" s="53">
        <f t="shared" si="12"/>
        <v>797</v>
      </c>
      <c r="W223" s="53">
        <f t="shared" si="12"/>
        <v>4107</v>
      </c>
      <c r="X223" s="53">
        <f t="shared" si="12"/>
        <v>2155</v>
      </c>
      <c r="Y223" s="53">
        <f t="shared" si="12"/>
        <v>2580</v>
      </c>
      <c r="Z223" s="53">
        <f t="shared" si="12"/>
        <v>734</v>
      </c>
      <c r="AA223" s="53">
        <f t="shared" si="12"/>
        <v>129</v>
      </c>
      <c r="AB223" s="53">
        <f t="shared" si="12"/>
        <v>439</v>
      </c>
      <c r="AC223" s="53">
        <f t="shared" si="12"/>
        <v>0</v>
      </c>
      <c r="AD223" s="53">
        <f t="shared" si="12"/>
        <v>0</v>
      </c>
      <c r="AE223" s="53">
        <f t="shared" si="12"/>
        <v>0</v>
      </c>
      <c r="AF223" s="55">
        <f t="shared" si="11"/>
        <v>71517</v>
      </c>
      <c r="AG223" s="2"/>
    </row>
    <row r="224" spans="1:33">
      <c r="A224" s="2"/>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2"/>
      <c r="AD224" s="2"/>
      <c r="AE224" s="2"/>
      <c r="AF224" s="53"/>
      <c r="AG224" s="2"/>
    </row>
    <row r="225" spans="1:33">
      <c r="A225" s="2"/>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2"/>
      <c r="AD225" s="2"/>
      <c r="AE225" s="2"/>
      <c r="AF225" s="53"/>
      <c r="AG225" s="2"/>
    </row>
    <row r="226" spans="1:33">
      <c r="A226" s="60">
        <v>1994</v>
      </c>
      <c r="B226" s="2"/>
      <c r="C226" s="2"/>
      <c r="D226" s="2"/>
      <c r="E226" s="47"/>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1:33">
      <c r="A227" s="87" t="s">
        <v>90</v>
      </c>
      <c r="B227" s="2"/>
      <c r="C227" s="2"/>
      <c r="D227" s="2"/>
      <c r="E227" s="47"/>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33">
      <c r="A228" s="2"/>
      <c r="B228" s="48">
        <v>34446</v>
      </c>
      <c r="C228" s="48">
        <v>34447</v>
      </c>
      <c r="D228" s="48">
        <v>34448</v>
      </c>
      <c r="E228" s="49">
        <v>34449</v>
      </c>
      <c r="F228" s="49">
        <v>34450</v>
      </c>
      <c r="G228" s="48">
        <v>34451</v>
      </c>
      <c r="H228" s="49">
        <v>34452</v>
      </c>
      <c r="I228" s="49">
        <v>34453</v>
      </c>
      <c r="J228" s="49">
        <v>34454</v>
      </c>
      <c r="K228" s="49">
        <v>34455</v>
      </c>
      <c r="L228" s="49">
        <v>34456</v>
      </c>
      <c r="M228" s="49">
        <v>34457</v>
      </c>
      <c r="N228" s="49">
        <v>34458</v>
      </c>
      <c r="O228" s="49">
        <v>34459</v>
      </c>
      <c r="P228" s="49">
        <v>34460</v>
      </c>
      <c r="Q228" s="49">
        <v>34461</v>
      </c>
      <c r="R228" s="49">
        <v>34462</v>
      </c>
      <c r="S228" s="49">
        <v>34463</v>
      </c>
      <c r="T228" s="49">
        <v>34464</v>
      </c>
      <c r="U228" s="49">
        <v>34465</v>
      </c>
      <c r="V228" s="49">
        <v>34466</v>
      </c>
      <c r="W228" s="49">
        <v>34467</v>
      </c>
      <c r="X228" s="49">
        <v>34468</v>
      </c>
      <c r="Y228" s="49">
        <v>34469</v>
      </c>
      <c r="Z228" s="49">
        <v>34470</v>
      </c>
      <c r="AA228" s="49">
        <v>34471</v>
      </c>
      <c r="AB228" s="49">
        <v>34472</v>
      </c>
      <c r="AC228" s="48">
        <v>34473</v>
      </c>
      <c r="AD228" s="48">
        <v>34474</v>
      </c>
      <c r="AE228" s="48">
        <v>34475</v>
      </c>
      <c r="AF228" s="62" t="s">
        <v>24</v>
      </c>
      <c r="AG228" s="2"/>
    </row>
    <row r="229" spans="1:33">
      <c r="A229" s="47" t="s">
        <v>11</v>
      </c>
      <c r="B229" s="71"/>
      <c r="C229" s="72"/>
      <c r="D229" s="2"/>
      <c r="E229" s="68">
        <v>4</v>
      </c>
      <c r="F229" s="52">
        <v>6</v>
      </c>
      <c r="G229" s="68">
        <v>7</v>
      </c>
      <c r="H229" s="52">
        <v>99</v>
      </c>
      <c r="I229" s="68">
        <v>412</v>
      </c>
      <c r="J229" s="52">
        <v>2837</v>
      </c>
      <c r="K229" s="52">
        <v>4655</v>
      </c>
      <c r="L229" s="52">
        <v>5010</v>
      </c>
      <c r="M229" s="52">
        <v>6050</v>
      </c>
      <c r="N229" s="52">
        <v>7900</v>
      </c>
      <c r="O229" s="52">
        <v>9330</v>
      </c>
      <c r="P229" s="52">
        <v>8052</v>
      </c>
      <c r="Q229" s="52">
        <v>5400</v>
      </c>
      <c r="R229" s="52">
        <v>8180</v>
      </c>
      <c r="S229" s="52">
        <v>4782</v>
      </c>
      <c r="T229" s="52">
        <v>4270</v>
      </c>
      <c r="U229" s="52">
        <v>3660</v>
      </c>
      <c r="V229" s="52">
        <v>2997</v>
      </c>
      <c r="W229" s="52">
        <v>1425</v>
      </c>
      <c r="X229" s="52">
        <v>2145</v>
      </c>
      <c r="Y229" s="68">
        <v>1910</v>
      </c>
      <c r="Z229" s="52">
        <v>1096</v>
      </c>
      <c r="AA229" s="2"/>
      <c r="AB229" s="2"/>
      <c r="AC229" s="2"/>
      <c r="AD229" s="2"/>
      <c r="AE229" s="2"/>
      <c r="AF229" s="55">
        <f t="shared" ref="AF229:AF252" si="13">SUM(B229:AE229)</f>
        <v>80227</v>
      </c>
      <c r="AG229" s="2"/>
    </row>
    <row r="230" spans="1:33">
      <c r="A230" s="47" t="s">
        <v>87</v>
      </c>
      <c r="B230" s="71"/>
      <c r="C230" s="2"/>
      <c r="D230" s="72">
        <v>4</v>
      </c>
      <c r="E230" s="61">
        <v>58</v>
      </c>
      <c r="F230" s="67"/>
      <c r="G230" s="2"/>
      <c r="H230" s="67"/>
      <c r="I230" s="67"/>
      <c r="J230" s="61">
        <v>22</v>
      </c>
      <c r="K230" s="61">
        <v>340</v>
      </c>
      <c r="L230" s="61">
        <v>197</v>
      </c>
      <c r="M230" s="61">
        <v>466</v>
      </c>
      <c r="N230" s="61">
        <v>260</v>
      </c>
      <c r="O230" s="61">
        <v>3</v>
      </c>
      <c r="P230" s="61">
        <v>410</v>
      </c>
      <c r="Q230" s="72">
        <v>950</v>
      </c>
      <c r="R230" s="61">
        <v>902</v>
      </c>
      <c r="S230" s="72">
        <v>806</v>
      </c>
      <c r="T230" s="61">
        <v>420</v>
      </c>
      <c r="U230" s="61">
        <v>80</v>
      </c>
      <c r="V230" s="67"/>
      <c r="W230" s="61">
        <v>250</v>
      </c>
      <c r="X230" s="67"/>
      <c r="Y230" s="2"/>
      <c r="Z230" s="2"/>
      <c r="AA230" s="2"/>
      <c r="AB230" s="2"/>
      <c r="AC230" s="2"/>
      <c r="AD230" s="2"/>
      <c r="AE230" s="2"/>
      <c r="AF230" s="55">
        <f t="shared" si="13"/>
        <v>5168</v>
      </c>
      <c r="AG230" s="2"/>
    </row>
    <row r="231" spans="1:33">
      <c r="A231" s="47" t="s">
        <v>14</v>
      </c>
      <c r="B231" s="2"/>
      <c r="C231" s="2"/>
      <c r="D231" s="2"/>
      <c r="E231" s="61">
        <v>4</v>
      </c>
      <c r="F231" s="61">
        <v>2</v>
      </c>
      <c r="G231" s="2"/>
      <c r="H231" s="61">
        <v>17</v>
      </c>
      <c r="I231" s="61">
        <v>4</v>
      </c>
      <c r="J231" s="61">
        <v>26</v>
      </c>
      <c r="K231" s="61">
        <v>139</v>
      </c>
      <c r="L231" s="61">
        <v>515</v>
      </c>
      <c r="M231" s="61">
        <v>510</v>
      </c>
      <c r="N231" s="61">
        <v>300</v>
      </c>
      <c r="O231" s="61">
        <v>325</v>
      </c>
      <c r="P231" s="61">
        <v>275</v>
      </c>
      <c r="Q231" s="61">
        <v>260</v>
      </c>
      <c r="R231" s="61">
        <v>105</v>
      </c>
      <c r="S231" s="61">
        <v>91</v>
      </c>
      <c r="T231" s="61">
        <v>133</v>
      </c>
      <c r="U231" s="61">
        <v>171</v>
      </c>
      <c r="V231" s="61">
        <v>157</v>
      </c>
      <c r="W231" s="61">
        <v>121</v>
      </c>
      <c r="X231" s="61">
        <v>116</v>
      </c>
      <c r="Y231" s="61">
        <v>96</v>
      </c>
      <c r="Z231" s="61">
        <v>55</v>
      </c>
      <c r="AA231" s="2"/>
      <c r="AB231" s="2"/>
      <c r="AC231" s="2"/>
      <c r="AD231" s="2"/>
      <c r="AE231" s="2"/>
      <c r="AF231" s="55">
        <f t="shared" si="13"/>
        <v>3422</v>
      </c>
      <c r="AG231" s="2"/>
    </row>
    <row r="232" spans="1:33">
      <c r="A232" s="47" t="s">
        <v>88</v>
      </c>
      <c r="B232" s="2"/>
      <c r="C232" s="2"/>
      <c r="D232" s="2"/>
      <c r="E232" s="2"/>
      <c r="F232" s="72">
        <v>3</v>
      </c>
      <c r="G232" s="2"/>
      <c r="H232" s="47"/>
      <c r="I232" s="2"/>
      <c r="J232" s="72">
        <v>9</v>
      </c>
      <c r="K232" s="72">
        <v>38</v>
      </c>
      <c r="L232" s="72">
        <v>7</v>
      </c>
      <c r="M232" s="73">
        <v>15</v>
      </c>
      <c r="N232" s="72">
        <v>24</v>
      </c>
      <c r="O232" s="72">
        <v>5</v>
      </c>
      <c r="P232" s="73">
        <v>156</v>
      </c>
      <c r="Q232" s="72">
        <v>280</v>
      </c>
      <c r="R232" s="72">
        <v>113</v>
      </c>
      <c r="S232" s="72">
        <v>155</v>
      </c>
      <c r="T232" s="72">
        <v>81</v>
      </c>
      <c r="U232" s="72">
        <v>61</v>
      </c>
      <c r="V232" s="72">
        <v>127</v>
      </c>
      <c r="W232" s="72">
        <v>76</v>
      </c>
      <c r="X232" s="72">
        <v>1</v>
      </c>
      <c r="Y232" s="2"/>
      <c r="Z232" s="72">
        <v>4</v>
      </c>
      <c r="AA232" s="2"/>
      <c r="AB232" s="2"/>
      <c r="AC232" s="2"/>
      <c r="AD232" s="2"/>
      <c r="AE232" s="2"/>
      <c r="AF232" s="55">
        <f t="shared" si="13"/>
        <v>1155</v>
      </c>
      <c r="AG232" s="2"/>
    </row>
    <row r="233" spans="1:33">
      <c r="A233" s="47" t="s">
        <v>15</v>
      </c>
      <c r="B233" s="71"/>
      <c r="C233" s="2"/>
      <c r="D233" s="2"/>
      <c r="E233" s="72">
        <v>5</v>
      </c>
      <c r="F233" s="2"/>
      <c r="G233" s="72">
        <v>10</v>
      </c>
      <c r="H233" s="61">
        <v>1</v>
      </c>
      <c r="I233" s="72">
        <v>18</v>
      </c>
      <c r="J233" s="72">
        <v>52</v>
      </c>
      <c r="K233" s="72">
        <v>50</v>
      </c>
      <c r="L233" s="72">
        <v>125</v>
      </c>
      <c r="M233" s="72">
        <v>53</v>
      </c>
      <c r="N233" s="72">
        <v>51</v>
      </c>
      <c r="O233" s="72">
        <v>50</v>
      </c>
      <c r="P233" s="72">
        <v>40</v>
      </c>
      <c r="Q233" s="72">
        <v>30</v>
      </c>
      <c r="R233" s="72">
        <v>35</v>
      </c>
      <c r="S233" s="72">
        <v>34</v>
      </c>
      <c r="T233" s="72">
        <v>60</v>
      </c>
      <c r="U233" s="72">
        <v>75</v>
      </c>
      <c r="V233" s="72">
        <v>42</v>
      </c>
      <c r="W233" s="72">
        <v>19</v>
      </c>
      <c r="X233" s="72">
        <v>46</v>
      </c>
      <c r="Y233" s="72">
        <v>21</v>
      </c>
      <c r="Z233" s="72">
        <v>10</v>
      </c>
      <c r="AA233" s="2"/>
      <c r="AB233" s="2"/>
      <c r="AC233" s="2"/>
      <c r="AD233" s="2"/>
      <c r="AE233" s="2"/>
      <c r="AF233" s="55">
        <f t="shared" si="13"/>
        <v>827</v>
      </c>
      <c r="AG233" s="2"/>
    </row>
    <row r="234" spans="1:33">
      <c r="A234" s="47" t="s">
        <v>42</v>
      </c>
      <c r="B234" s="2"/>
      <c r="C234" s="2"/>
      <c r="D234" s="2">
        <v>1</v>
      </c>
      <c r="E234" s="74"/>
      <c r="F234" s="71"/>
      <c r="G234" s="72"/>
      <c r="H234" s="47"/>
      <c r="I234" s="2"/>
      <c r="J234" s="2"/>
      <c r="K234" s="2"/>
      <c r="L234" s="2"/>
      <c r="M234" s="2"/>
      <c r="N234" s="2"/>
      <c r="O234" s="2"/>
      <c r="P234" s="26"/>
      <c r="Q234" s="2">
        <v>500</v>
      </c>
      <c r="R234" s="2"/>
      <c r="S234" s="2">
        <v>1</v>
      </c>
      <c r="T234" s="2"/>
      <c r="U234" s="2"/>
      <c r="V234" s="2"/>
      <c r="W234" s="2"/>
      <c r="X234" s="2"/>
      <c r="Y234" s="2"/>
      <c r="Z234" s="2"/>
      <c r="AA234" s="2"/>
      <c r="AB234" s="2"/>
      <c r="AC234" s="2"/>
      <c r="AD234" s="2"/>
      <c r="AE234" s="2"/>
      <c r="AF234" s="55">
        <f t="shared" si="13"/>
        <v>502</v>
      </c>
      <c r="AG234" s="2"/>
    </row>
    <row r="235" spans="1:33">
      <c r="A235" s="47" t="s">
        <v>2</v>
      </c>
      <c r="B235" s="2"/>
      <c r="C235" s="2"/>
      <c r="D235" s="2"/>
      <c r="E235" s="72">
        <v>4</v>
      </c>
      <c r="F235" s="61">
        <v>1</v>
      </c>
      <c r="G235" s="2"/>
      <c r="H235" s="61">
        <v>10</v>
      </c>
      <c r="I235" s="72">
        <v>13</v>
      </c>
      <c r="J235" s="72">
        <v>88</v>
      </c>
      <c r="K235" s="61">
        <v>58</v>
      </c>
      <c r="L235" s="72">
        <v>57</v>
      </c>
      <c r="M235" s="72">
        <v>59</v>
      </c>
      <c r="N235" s="72">
        <v>42</v>
      </c>
      <c r="O235" s="72">
        <v>45</v>
      </c>
      <c r="P235" s="72">
        <v>13</v>
      </c>
      <c r="Q235" s="67"/>
      <c r="R235" s="61">
        <v>3</v>
      </c>
      <c r="S235" s="2"/>
      <c r="T235" s="61">
        <v>1</v>
      </c>
      <c r="U235" s="72">
        <v>7</v>
      </c>
      <c r="V235" s="72">
        <v>9</v>
      </c>
      <c r="W235" s="72">
        <v>10</v>
      </c>
      <c r="X235" s="61">
        <v>2</v>
      </c>
      <c r="Y235" s="67"/>
      <c r="Z235" s="2"/>
      <c r="AA235" s="2"/>
      <c r="AB235" s="2"/>
      <c r="AC235" s="2"/>
      <c r="AD235" s="2"/>
      <c r="AE235" s="2"/>
      <c r="AF235" s="55">
        <f t="shared" si="13"/>
        <v>422</v>
      </c>
      <c r="AG235" s="2"/>
    </row>
    <row r="236" spans="1:33">
      <c r="A236" s="47" t="s">
        <v>1</v>
      </c>
      <c r="B236" s="74"/>
      <c r="C236" s="71"/>
      <c r="D236" s="72"/>
      <c r="E236" s="75"/>
      <c r="F236" s="72">
        <v>2</v>
      </c>
      <c r="G236" s="2"/>
      <c r="H236" s="67"/>
      <c r="I236" s="72">
        <v>1</v>
      </c>
      <c r="J236" s="72">
        <v>6</v>
      </c>
      <c r="K236" s="2"/>
      <c r="L236" s="72">
        <v>4</v>
      </c>
      <c r="M236" s="72">
        <v>6</v>
      </c>
      <c r="N236" s="72">
        <v>1</v>
      </c>
      <c r="O236" s="72">
        <v>6</v>
      </c>
      <c r="P236" s="72">
        <v>6</v>
      </c>
      <c r="Q236" s="72">
        <v>6</v>
      </c>
      <c r="R236" s="72">
        <v>6</v>
      </c>
      <c r="S236" s="72">
        <v>8</v>
      </c>
      <c r="T236" s="72">
        <v>7</v>
      </c>
      <c r="U236" s="72">
        <v>10</v>
      </c>
      <c r="V236" s="72">
        <v>11</v>
      </c>
      <c r="W236" s="72">
        <v>13</v>
      </c>
      <c r="X236" s="72">
        <v>16</v>
      </c>
      <c r="Y236" s="72">
        <v>24</v>
      </c>
      <c r="Z236" s="72">
        <v>10</v>
      </c>
      <c r="AA236" s="2"/>
      <c r="AB236" s="2"/>
      <c r="AC236" s="2"/>
      <c r="AD236" s="2"/>
      <c r="AE236" s="2"/>
      <c r="AF236" s="55">
        <f t="shared" si="13"/>
        <v>143</v>
      </c>
      <c r="AG236" s="2"/>
    </row>
    <row r="237" spans="1:33">
      <c r="A237" s="47" t="s">
        <v>17</v>
      </c>
      <c r="B237" s="2"/>
      <c r="C237" s="2"/>
      <c r="D237" s="2"/>
      <c r="E237" s="49"/>
      <c r="F237" s="72"/>
      <c r="G237" s="72"/>
      <c r="H237" s="47"/>
      <c r="I237" s="2"/>
      <c r="J237" s="2"/>
      <c r="K237" s="2"/>
      <c r="L237" s="2"/>
      <c r="M237" s="67"/>
      <c r="N237" s="67"/>
      <c r="O237" s="67"/>
      <c r="P237" s="76">
        <v>100</v>
      </c>
      <c r="Q237" s="2"/>
      <c r="R237" s="67"/>
      <c r="S237" s="2">
        <v>1</v>
      </c>
      <c r="T237" s="2"/>
      <c r="U237" s="2"/>
      <c r="V237" s="2"/>
      <c r="W237" s="2"/>
      <c r="X237" s="2"/>
      <c r="Y237" s="2"/>
      <c r="Z237" s="2"/>
      <c r="AA237" s="2"/>
      <c r="AB237" s="2"/>
      <c r="AC237" s="2"/>
      <c r="AD237" s="2"/>
      <c r="AE237" s="2"/>
      <c r="AF237" s="55">
        <f t="shared" si="13"/>
        <v>101</v>
      </c>
      <c r="AG237" s="2"/>
    </row>
    <row r="238" spans="1:33">
      <c r="A238" s="47" t="s">
        <v>12</v>
      </c>
      <c r="B238" s="2"/>
      <c r="C238" s="2"/>
      <c r="D238" s="2"/>
      <c r="E238" s="67"/>
      <c r="F238" s="72">
        <v>15</v>
      </c>
      <c r="G238" s="2"/>
      <c r="H238" s="61">
        <v>15</v>
      </c>
      <c r="I238" s="2"/>
      <c r="J238" s="2"/>
      <c r="K238" s="72">
        <v>5</v>
      </c>
      <c r="L238" s="2"/>
      <c r="M238" s="67"/>
      <c r="N238" s="67"/>
      <c r="O238" s="67"/>
      <c r="P238" s="67"/>
      <c r="Q238" s="61">
        <v>2</v>
      </c>
      <c r="R238" s="72">
        <v>2</v>
      </c>
      <c r="S238" s="2"/>
      <c r="T238" s="72">
        <v>1</v>
      </c>
      <c r="U238" s="2"/>
      <c r="V238" s="2"/>
      <c r="W238" s="2"/>
      <c r="X238" s="72">
        <v>1</v>
      </c>
      <c r="Y238" s="72">
        <v>2</v>
      </c>
      <c r="Z238" s="2"/>
      <c r="AA238" s="2"/>
      <c r="AB238" s="2"/>
      <c r="AC238" s="2"/>
      <c r="AD238" s="2"/>
      <c r="AE238" s="2"/>
      <c r="AF238" s="55">
        <f t="shared" si="13"/>
        <v>43</v>
      </c>
      <c r="AG238" s="2"/>
    </row>
    <row r="239" spans="1:33">
      <c r="A239" s="47" t="s">
        <v>92</v>
      </c>
      <c r="B239" s="2"/>
      <c r="C239" s="2"/>
      <c r="D239" s="2"/>
      <c r="E239" s="61"/>
      <c r="F239" s="67"/>
      <c r="G239" s="2">
        <v>1</v>
      </c>
      <c r="H239" s="47"/>
      <c r="I239" s="2">
        <v>1</v>
      </c>
      <c r="J239" s="2"/>
      <c r="K239" s="2"/>
      <c r="L239" s="2"/>
      <c r="M239" s="72">
        <v>3</v>
      </c>
      <c r="N239" s="72">
        <v>13</v>
      </c>
      <c r="O239" s="72">
        <v>1</v>
      </c>
      <c r="P239" s="72">
        <v>7</v>
      </c>
      <c r="Q239" s="72">
        <v>7</v>
      </c>
      <c r="R239" s="26"/>
      <c r="S239" s="2"/>
      <c r="T239" s="2"/>
      <c r="U239" s="2"/>
      <c r="V239" s="2"/>
      <c r="W239" s="2"/>
      <c r="X239" s="2"/>
      <c r="Y239" s="2"/>
      <c r="Z239" s="2"/>
      <c r="AA239" s="2"/>
      <c r="AB239" s="2"/>
      <c r="AC239" s="2"/>
      <c r="AD239" s="2"/>
      <c r="AE239" s="2"/>
      <c r="AF239" s="55">
        <f t="shared" si="13"/>
        <v>33</v>
      </c>
      <c r="AG239" s="2"/>
    </row>
    <row r="240" spans="1:33">
      <c r="A240" s="47" t="s">
        <v>46</v>
      </c>
      <c r="B240" s="74"/>
      <c r="C240" s="71"/>
      <c r="D240" s="72"/>
      <c r="E240" s="47"/>
      <c r="F240" s="67"/>
      <c r="G240" s="2"/>
      <c r="H240" s="67"/>
      <c r="I240" s="2"/>
      <c r="J240" s="2"/>
      <c r="K240" s="2"/>
      <c r="L240" s="2"/>
      <c r="M240" s="67"/>
      <c r="N240" s="2"/>
      <c r="O240" s="2"/>
      <c r="P240" s="61">
        <v>5</v>
      </c>
      <c r="Q240" s="72">
        <v>4</v>
      </c>
      <c r="R240" s="72">
        <v>3</v>
      </c>
      <c r="S240" s="2"/>
      <c r="T240" s="67"/>
      <c r="U240" s="72">
        <v>3</v>
      </c>
      <c r="V240" s="67"/>
      <c r="W240" s="72">
        <v>2</v>
      </c>
      <c r="X240" s="2"/>
      <c r="Y240" s="2"/>
      <c r="Z240" s="2"/>
      <c r="AA240" s="2"/>
      <c r="AB240" s="2"/>
      <c r="AC240" s="2"/>
      <c r="AD240" s="2"/>
      <c r="AE240" s="2"/>
      <c r="AF240" s="55">
        <f t="shared" si="13"/>
        <v>17</v>
      </c>
      <c r="AG240" s="2"/>
    </row>
    <row r="241" spans="1:33">
      <c r="A241" s="47" t="s">
        <v>44</v>
      </c>
      <c r="B241" s="2"/>
      <c r="C241" s="2"/>
      <c r="D241" s="2"/>
      <c r="E241" s="61"/>
      <c r="F241" s="67"/>
      <c r="G241" s="67"/>
      <c r="H241" s="47"/>
      <c r="I241" s="2"/>
      <c r="J241" s="2"/>
      <c r="K241" s="2"/>
      <c r="L241" s="2"/>
      <c r="M241" s="72">
        <v>4</v>
      </c>
      <c r="N241" s="72">
        <v>2</v>
      </c>
      <c r="O241" s="72">
        <v>2</v>
      </c>
      <c r="P241" s="73">
        <v>2</v>
      </c>
      <c r="Q241" s="2"/>
      <c r="R241" s="72">
        <v>1</v>
      </c>
      <c r="S241" s="2"/>
      <c r="T241" s="2"/>
      <c r="U241" s="2"/>
      <c r="V241" s="2"/>
      <c r="W241" s="2"/>
      <c r="X241" s="2"/>
      <c r="Y241" s="2"/>
      <c r="Z241" s="2"/>
      <c r="AA241" s="2"/>
      <c r="AB241" s="2"/>
      <c r="AC241" s="2"/>
      <c r="AD241" s="2"/>
      <c r="AE241" s="2"/>
      <c r="AF241" s="55">
        <f t="shared" si="13"/>
        <v>11</v>
      </c>
      <c r="AG241" s="2"/>
    </row>
    <row r="242" spans="1:33">
      <c r="A242" s="47" t="s">
        <v>8</v>
      </c>
      <c r="B242" s="71"/>
      <c r="C242" s="2"/>
      <c r="D242" s="2"/>
      <c r="E242" s="47"/>
      <c r="F242" s="67"/>
      <c r="G242" s="67"/>
      <c r="H242" s="67"/>
      <c r="I242" s="2"/>
      <c r="J242" s="2"/>
      <c r="K242" s="2"/>
      <c r="L242" s="2"/>
      <c r="M242" s="2"/>
      <c r="N242" s="2"/>
      <c r="O242" s="2"/>
      <c r="P242" s="2"/>
      <c r="Q242" s="72">
        <v>2</v>
      </c>
      <c r="R242" s="2"/>
      <c r="S242" s="2"/>
      <c r="T242" s="2"/>
      <c r="U242" s="72">
        <v>1</v>
      </c>
      <c r="V242" s="2"/>
      <c r="W242" s="2"/>
      <c r="X242" s="72">
        <v>3</v>
      </c>
      <c r="Y242" s="72">
        <v>3</v>
      </c>
      <c r="Z242" s="72">
        <v>1</v>
      </c>
      <c r="AA242" s="2"/>
      <c r="AB242" s="2"/>
      <c r="AC242" s="2"/>
      <c r="AD242" s="2"/>
      <c r="AE242" s="2"/>
      <c r="AF242" s="55">
        <f t="shared" si="13"/>
        <v>10</v>
      </c>
      <c r="AG242" s="2"/>
    </row>
    <row r="243" spans="1:33">
      <c r="A243" s="47" t="s">
        <v>7</v>
      </c>
      <c r="B243" s="49"/>
      <c r="C243" s="67"/>
      <c r="D243" s="67"/>
      <c r="E243" s="52"/>
      <c r="F243" s="68"/>
      <c r="G243" s="68"/>
      <c r="H243" s="68"/>
      <c r="I243" s="68"/>
      <c r="J243" s="68"/>
      <c r="K243" s="68"/>
      <c r="L243" s="68">
        <v>4</v>
      </c>
      <c r="M243" s="68">
        <v>1</v>
      </c>
      <c r="N243" s="69"/>
      <c r="O243" s="69"/>
      <c r="P243" s="52"/>
      <c r="Q243" s="52"/>
      <c r="R243" s="52">
        <v>4</v>
      </c>
      <c r="S243" s="68">
        <v>1</v>
      </c>
      <c r="T243" s="68"/>
      <c r="U243" s="52"/>
      <c r="V243" s="68"/>
      <c r="W243" s="52"/>
      <c r="X243" s="68"/>
      <c r="Y243" s="68"/>
      <c r="Z243" s="68"/>
      <c r="AA243" s="2"/>
      <c r="AB243" s="2"/>
      <c r="AC243" s="2"/>
      <c r="AD243" s="2"/>
      <c r="AE243" s="2"/>
      <c r="AF243" s="55">
        <f t="shared" si="13"/>
        <v>10</v>
      </c>
      <c r="AG243" s="2"/>
    </row>
    <row r="244" spans="1:33">
      <c r="A244" s="47" t="s">
        <v>55</v>
      </c>
      <c r="B244" s="67"/>
      <c r="C244" s="67"/>
      <c r="D244" s="67"/>
      <c r="E244" s="49"/>
      <c r="F244" s="61"/>
      <c r="G244" s="2"/>
      <c r="H244" s="74"/>
      <c r="I244" s="67"/>
      <c r="J244" s="67"/>
      <c r="K244" s="2"/>
      <c r="L244" s="67"/>
      <c r="M244" s="61">
        <v>3</v>
      </c>
      <c r="N244" s="67"/>
      <c r="O244" s="67"/>
      <c r="P244" s="61">
        <v>2</v>
      </c>
      <c r="Q244" s="67"/>
      <c r="R244" s="67"/>
      <c r="S244" s="67"/>
      <c r="T244" s="61">
        <v>1</v>
      </c>
      <c r="U244" s="67"/>
      <c r="V244" s="61">
        <v>2</v>
      </c>
      <c r="W244" s="67"/>
      <c r="X244" s="67"/>
      <c r="Y244" s="67"/>
      <c r="Z244" s="67"/>
      <c r="AA244" s="2"/>
      <c r="AB244" s="2"/>
      <c r="AC244" s="2"/>
      <c r="AD244" s="2"/>
      <c r="AE244" s="2"/>
      <c r="AF244" s="55">
        <f t="shared" si="13"/>
        <v>8</v>
      </c>
      <c r="AG244" s="2"/>
    </row>
    <row r="245" spans="1:33">
      <c r="A245" s="47" t="s">
        <v>47</v>
      </c>
      <c r="B245" s="67"/>
      <c r="C245" s="67"/>
      <c r="D245" s="67"/>
      <c r="E245" s="67"/>
      <c r="F245" s="2"/>
      <c r="G245" s="2"/>
      <c r="H245" s="74"/>
      <c r="I245" s="2"/>
      <c r="J245" s="2"/>
      <c r="K245" s="2"/>
      <c r="L245" s="2"/>
      <c r="M245" s="77">
        <v>1</v>
      </c>
      <c r="N245" s="2"/>
      <c r="O245" s="2"/>
      <c r="P245" s="77">
        <v>1</v>
      </c>
      <c r="Q245" s="2"/>
      <c r="R245" s="2"/>
      <c r="S245" s="2"/>
      <c r="T245" s="2"/>
      <c r="U245" s="2"/>
      <c r="V245" s="2"/>
      <c r="W245" s="2"/>
      <c r="X245" s="2"/>
      <c r="Y245" s="2"/>
      <c r="Z245" s="2"/>
      <c r="AA245" s="2"/>
      <c r="AB245" s="2"/>
      <c r="AC245" s="2"/>
      <c r="AD245" s="2"/>
      <c r="AE245" s="2"/>
      <c r="AF245" s="55">
        <f t="shared" si="13"/>
        <v>2</v>
      </c>
      <c r="AG245" s="2"/>
    </row>
    <row r="246" spans="1:33">
      <c r="A246" s="47" t="s">
        <v>33</v>
      </c>
      <c r="B246" s="47"/>
      <c r="C246" s="71"/>
      <c r="D246" s="72"/>
      <c r="E246" s="47"/>
      <c r="F246" s="2"/>
      <c r="G246" s="67"/>
      <c r="H246" s="67"/>
      <c r="I246" s="67"/>
      <c r="J246" s="67"/>
      <c r="K246" s="67"/>
      <c r="L246" s="67"/>
      <c r="M246" s="67"/>
      <c r="N246" s="67"/>
      <c r="O246" s="67"/>
      <c r="P246" s="67"/>
      <c r="Q246" s="67">
        <v>1</v>
      </c>
      <c r="R246" s="67">
        <v>1</v>
      </c>
      <c r="S246" s="67"/>
      <c r="T246" s="67"/>
      <c r="U246" s="67"/>
      <c r="V246" s="67"/>
      <c r="W246" s="67"/>
      <c r="X246" s="67"/>
      <c r="Y246" s="67"/>
      <c r="Z246" s="67"/>
      <c r="AA246" s="2"/>
      <c r="AB246" s="2"/>
      <c r="AC246" s="2"/>
      <c r="AD246" s="2"/>
      <c r="AE246" s="2"/>
      <c r="AF246" s="55">
        <f t="shared" si="13"/>
        <v>2</v>
      </c>
      <c r="AG246" s="2"/>
    </row>
    <row r="247" spans="1:33">
      <c r="A247" s="47" t="s">
        <v>54</v>
      </c>
      <c r="B247" s="67"/>
      <c r="C247" s="2"/>
      <c r="D247" s="2"/>
      <c r="E247" s="67"/>
      <c r="F247" s="2"/>
      <c r="G247" s="2"/>
      <c r="H247" s="74"/>
      <c r="I247" s="2"/>
      <c r="J247" s="2"/>
      <c r="K247" s="2"/>
      <c r="L247" s="2"/>
      <c r="M247" s="2"/>
      <c r="N247" s="2"/>
      <c r="O247" s="2"/>
      <c r="P247" s="2"/>
      <c r="Q247" s="2">
        <v>1</v>
      </c>
      <c r="R247" s="67"/>
      <c r="S247" s="2"/>
      <c r="T247" s="2"/>
      <c r="U247" s="2"/>
      <c r="V247" s="2"/>
      <c r="W247" s="2"/>
      <c r="X247" s="2"/>
      <c r="Y247" s="2"/>
      <c r="Z247" s="2"/>
      <c r="AA247" s="2"/>
      <c r="AB247" s="2"/>
      <c r="AC247" s="2"/>
      <c r="AD247" s="2"/>
      <c r="AE247" s="2"/>
      <c r="AF247" s="55">
        <f t="shared" si="13"/>
        <v>1</v>
      </c>
      <c r="AG247" s="2"/>
    </row>
    <row r="248" spans="1:33">
      <c r="A248" s="47" t="s">
        <v>53</v>
      </c>
      <c r="B248" s="67"/>
      <c r="C248" s="2"/>
      <c r="D248" s="67"/>
      <c r="E248" s="67"/>
      <c r="F248" s="2"/>
      <c r="G248" s="2"/>
      <c r="H248" s="74"/>
      <c r="I248" s="2"/>
      <c r="J248" s="67"/>
      <c r="K248" s="67"/>
      <c r="L248" s="67"/>
      <c r="M248" s="67"/>
      <c r="N248" s="67"/>
      <c r="O248" s="67"/>
      <c r="P248" s="76">
        <v>1</v>
      </c>
      <c r="Q248" s="67"/>
      <c r="R248" s="67"/>
      <c r="S248" s="67"/>
      <c r="T248" s="67"/>
      <c r="U248" s="67"/>
      <c r="V248" s="2"/>
      <c r="W248" s="67"/>
      <c r="X248" s="2"/>
      <c r="Y248" s="2"/>
      <c r="Z248" s="2"/>
      <c r="AA248" s="2"/>
      <c r="AB248" s="2"/>
      <c r="AC248" s="2"/>
      <c r="AD248" s="2"/>
      <c r="AE248" s="2"/>
      <c r="AF248" s="55">
        <f t="shared" si="13"/>
        <v>1</v>
      </c>
      <c r="AG248" s="2"/>
    </row>
    <row r="249" spans="1:33">
      <c r="A249" s="47" t="s">
        <v>4</v>
      </c>
      <c r="B249" s="67"/>
      <c r="C249" s="2"/>
      <c r="D249" s="2"/>
      <c r="E249" s="67"/>
      <c r="F249" s="2"/>
      <c r="G249" s="2"/>
      <c r="H249" s="74"/>
      <c r="I249" s="2"/>
      <c r="J249" s="2"/>
      <c r="K249" s="2"/>
      <c r="L249" s="2"/>
      <c r="M249" s="2"/>
      <c r="N249" s="2"/>
      <c r="O249" s="2"/>
      <c r="P249" s="2"/>
      <c r="Q249" s="67"/>
      <c r="R249" s="2">
        <v>1</v>
      </c>
      <c r="S249" s="2"/>
      <c r="T249" s="2"/>
      <c r="U249" s="67"/>
      <c r="V249" s="2"/>
      <c r="W249" s="2"/>
      <c r="X249" s="67"/>
      <c r="Y249" s="67"/>
      <c r="Z249" s="67"/>
      <c r="AA249" s="2"/>
      <c r="AB249" s="2"/>
      <c r="AC249" s="2"/>
      <c r="AD249" s="2"/>
      <c r="AE249" s="2"/>
      <c r="AF249" s="55">
        <f t="shared" si="13"/>
        <v>1</v>
      </c>
      <c r="AG249" s="2"/>
    </row>
    <row r="250" spans="1:33">
      <c r="A250" s="47" t="s">
        <v>13</v>
      </c>
      <c r="B250" s="67"/>
      <c r="C250" s="67"/>
      <c r="D250" s="2"/>
      <c r="E250" s="49"/>
      <c r="F250" s="61"/>
      <c r="G250" s="67"/>
      <c r="H250" s="47"/>
      <c r="I250" s="67"/>
      <c r="J250" s="67"/>
      <c r="K250" s="67"/>
      <c r="L250" s="67"/>
      <c r="M250" s="67"/>
      <c r="N250" s="67"/>
      <c r="O250" s="67"/>
      <c r="P250" s="67"/>
      <c r="Q250" s="67"/>
      <c r="R250" s="76">
        <v>1</v>
      </c>
      <c r="S250" s="67"/>
      <c r="T250" s="67"/>
      <c r="U250" s="67"/>
      <c r="V250" s="67"/>
      <c r="W250" s="67"/>
      <c r="X250" s="67"/>
      <c r="Y250" s="67"/>
      <c r="Z250" s="67"/>
      <c r="AA250" s="2"/>
      <c r="AB250" s="2"/>
      <c r="AC250" s="2"/>
      <c r="AD250" s="2"/>
      <c r="AE250" s="2"/>
      <c r="AF250" s="55">
        <f t="shared" si="13"/>
        <v>1</v>
      </c>
      <c r="AG250" s="2"/>
    </row>
    <row r="251" spans="1:33">
      <c r="A251" s="47" t="s">
        <v>93</v>
      </c>
      <c r="B251" s="49"/>
      <c r="C251" s="2"/>
      <c r="D251" s="2"/>
      <c r="E251" s="47"/>
      <c r="F251" s="67"/>
      <c r="G251" s="67"/>
      <c r="H251" s="67"/>
      <c r="I251" s="67"/>
      <c r="J251" s="67"/>
      <c r="K251" s="67"/>
      <c r="L251" s="67"/>
      <c r="M251" s="67"/>
      <c r="N251" s="26"/>
      <c r="O251" s="26"/>
      <c r="P251" s="67"/>
      <c r="Q251" s="67"/>
      <c r="R251" s="61">
        <v>1</v>
      </c>
      <c r="S251" s="67"/>
      <c r="T251" s="67"/>
      <c r="U251" s="67"/>
      <c r="V251" s="67"/>
      <c r="W251" s="67"/>
      <c r="X251" s="67"/>
      <c r="Y251" s="67"/>
      <c r="Z251" s="67"/>
      <c r="AA251" s="2"/>
      <c r="AB251" s="2"/>
      <c r="AC251" s="2"/>
      <c r="AD251" s="2"/>
      <c r="AE251" s="2"/>
      <c r="AF251" s="55">
        <f t="shared" si="13"/>
        <v>1</v>
      </c>
      <c r="AG251" s="2"/>
    </row>
    <row r="252" spans="1:33">
      <c r="A252" s="63" t="s">
        <v>24</v>
      </c>
      <c r="B252" s="53">
        <f>SUM(B229:B251)</f>
        <v>0</v>
      </c>
      <c r="C252" s="53">
        <f>SUM(C229:C251)</f>
        <v>0</v>
      </c>
      <c r="D252" s="53">
        <f t="shared" ref="D252:AE252" si="14">SUM(D229:D251)</f>
        <v>5</v>
      </c>
      <c r="E252" s="53">
        <f t="shared" si="14"/>
        <v>75</v>
      </c>
      <c r="F252" s="53">
        <f t="shared" si="14"/>
        <v>29</v>
      </c>
      <c r="G252" s="53">
        <f t="shared" si="14"/>
        <v>18</v>
      </c>
      <c r="H252" s="53">
        <f t="shared" si="14"/>
        <v>142</v>
      </c>
      <c r="I252" s="53">
        <f t="shared" si="14"/>
        <v>449</v>
      </c>
      <c r="J252" s="53">
        <f t="shared" si="14"/>
        <v>3040</v>
      </c>
      <c r="K252" s="53">
        <f t="shared" si="14"/>
        <v>5285</v>
      </c>
      <c r="L252" s="53">
        <f t="shared" si="14"/>
        <v>5919</v>
      </c>
      <c r="M252" s="53">
        <f t="shared" si="14"/>
        <v>7171</v>
      </c>
      <c r="N252" s="53">
        <f t="shared" si="14"/>
        <v>8593</v>
      </c>
      <c r="O252" s="53">
        <f t="shared" si="14"/>
        <v>9767</v>
      </c>
      <c r="P252" s="53">
        <f t="shared" si="14"/>
        <v>9070</v>
      </c>
      <c r="Q252" s="53">
        <f t="shared" si="14"/>
        <v>7443</v>
      </c>
      <c r="R252" s="53">
        <f t="shared" si="14"/>
        <v>9358</v>
      </c>
      <c r="S252" s="53">
        <f t="shared" si="14"/>
        <v>5879</v>
      </c>
      <c r="T252" s="53">
        <f t="shared" si="14"/>
        <v>4974</v>
      </c>
      <c r="U252" s="53">
        <f t="shared" si="14"/>
        <v>4068</v>
      </c>
      <c r="V252" s="53">
        <f t="shared" si="14"/>
        <v>3345</v>
      </c>
      <c r="W252" s="53">
        <f t="shared" si="14"/>
        <v>1916</v>
      </c>
      <c r="X252" s="53">
        <f t="shared" si="14"/>
        <v>2330</v>
      </c>
      <c r="Y252" s="53">
        <f t="shared" si="14"/>
        <v>2056</v>
      </c>
      <c r="Z252" s="53">
        <f t="shared" si="14"/>
        <v>1176</v>
      </c>
      <c r="AA252" s="53">
        <f t="shared" si="14"/>
        <v>0</v>
      </c>
      <c r="AB252" s="53">
        <f t="shared" si="14"/>
        <v>0</v>
      </c>
      <c r="AC252" s="53">
        <f t="shared" si="14"/>
        <v>0</v>
      </c>
      <c r="AD252" s="53">
        <f t="shared" si="14"/>
        <v>0</v>
      </c>
      <c r="AE252" s="53">
        <f t="shared" si="14"/>
        <v>0</v>
      </c>
      <c r="AF252" s="55">
        <f t="shared" si="13"/>
        <v>92108</v>
      </c>
      <c r="AG252" s="2"/>
    </row>
    <row r="255" spans="1:33">
      <c r="A255" s="1" t="s">
        <v>130</v>
      </c>
    </row>
    <row r="257" spans="1:11">
      <c r="A257" s="34" t="s">
        <v>41</v>
      </c>
      <c r="B257" s="8">
        <v>1986</v>
      </c>
      <c r="C257" s="8">
        <v>1989</v>
      </c>
      <c r="D257" s="8">
        <v>1990</v>
      </c>
      <c r="E257" s="8">
        <v>1991</v>
      </c>
      <c r="F257" s="8">
        <v>1992</v>
      </c>
      <c r="G257" s="8">
        <v>1993</v>
      </c>
      <c r="H257" s="8">
        <v>1994</v>
      </c>
      <c r="I257" s="8" t="s">
        <v>65</v>
      </c>
      <c r="J257" s="2" t="s">
        <v>134</v>
      </c>
      <c r="K257" s="2" t="s">
        <v>135</v>
      </c>
    </row>
    <row r="258" spans="1:11">
      <c r="A258" s="3" t="s">
        <v>11</v>
      </c>
      <c r="B258" s="88">
        <v>72325</v>
      </c>
      <c r="C258" s="88">
        <v>58025</v>
      </c>
      <c r="D258" s="88">
        <v>29745</v>
      </c>
      <c r="E258" s="88">
        <v>74972</v>
      </c>
      <c r="F258" s="88">
        <v>94154</v>
      </c>
      <c r="G258" s="88">
        <v>54800</v>
      </c>
      <c r="H258" s="88">
        <v>80227</v>
      </c>
      <c r="I258" s="20">
        <f t="shared" ref="I258:I289" si="15">SUM(B258:H258)/7</f>
        <v>66321.142857142855</v>
      </c>
      <c r="J258" s="20">
        <v>1</v>
      </c>
      <c r="K258" s="20">
        <v>1</v>
      </c>
    </row>
    <row r="259" spans="1:11">
      <c r="A259" s="3" t="s">
        <v>87</v>
      </c>
      <c r="B259" s="88">
        <v>6450</v>
      </c>
      <c r="C259" s="88">
        <v>1355</v>
      </c>
      <c r="D259" s="88">
        <v>16449</v>
      </c>
      <c r="E259" s="88">
        <v>3908</v>
      </c>
      <c r="F259" s="88">
        <v>40506</v>
      </c>
      <c r="G259" s="88">
        <v>6130</v>
      </c>
      <c r="H259" s="88">
        <v>5168</v>
      </c>
      <c r="I259" s="20">
        <f t="shared" si="15"/>
        <v>11423.714285714286</v>
      </c>
      <c r="J259" s="20">
        <v>1</v>
      </c>
      <c r="K259" s="20">
        <v>1</v>
      </c>
    </row>
    <row r="260" spans="1:11">
      <c r="A260" s="3" t="s">
        <v>14</v>
      </c>
      <c r="B260" s="88">
        <v>2325</v>
      </c>
      <c r="C260" s="88">
        <v>7275</v>
      </c>
      <c r="D260" s="88">
        <v>1820</v>
      </c>
      <c r="E260" s="88">
        <v>4097</v>
      </c>
      <c r="F260" s="88">
        <v>12653</v>
      </c>
      <c r="G260" s="88">
        <v>4393</v>
      </c>
      <c r="H260" s="88">
        <v>3422</v>
      </c>
      <c r="I260" s="20">
        <f t="shared" si="15"/>
        <v>5140.7142857142853</v>
      </c>
      <c r="J260" s="20">
        <v>1</v>
      </c>
      <c r="K260" s="20">
        <v>1</v>
      </c>
    </row>
    <row r="261" spans="1:11">
      <c r="A261" s="3" t="s">
        <v>88</v>
      </c>
      <c r="B261" s="88">
        <v>3060</v>
      </c>
      <c r="C261" s="88">
        <v>1338</v>
      </c>
      <c r="D261" s="88">
        <v>7097</v>
      </c>
      <c r="E261" s="88">
        <v>3376</v>
      </c>
      <c r="F261" s="88">
        <v>6306</v>
      </c>
      <c r="G261" s="88">
        <v>3328</v>
      </c>
      <c r="H261" s="88">
        <v>1155</v>
      </c>
      <c r="I261" s="20">
        <f t="shared" si="15"/>
        <v>3665.7142857142858</v>
      </c>
      <c r="J261" s="20">
        <v>1</v>
      </c>
      <c r="K261" s="20">
        <v>1</v>
      </c>
    </row>
    <row r="262" spans="1:11">
      <c r="A262" s="3" t="s">
        <v>15</v>
      </c>
      <c r="B262" s="88">
        <v>3100</v>
      </c>
      <c r="C262" s="88">
        <v>2605</v>
      </c>
      <c r="D262" s="88">
        <v>327</v>
      </c>
      <c r="E262" s="88">
        <v>731</v>
      </c>
      <c r="F262" s="88">
        <v>7710</v>
      </c>
      <c r="G262" s="88">
        <v>2313</v>
      </c>
      <c r="H262" s="88">
        <v>827</v>
      </c>
      <c r="I262" s="20">
        <f t="shared" si="15"/>
        <v>2516.1428571428573</v>
      </c>
      <c r="J262" s="20">
        <v>1</v>
      </c>
      <c r="K262" s="20">
        <v>1</v>
      </c>
    </row>
    <row r="263" spans="1:11">
      <c r="A263" s="3" t="s">
        <v>17</v>
      </c>
      <c r="B263" s="88"/>
      <c r="C263" s="88"/>
      <c r="D263" s="88"/>
      <c r="E263" s="88">
        <v>12350</v>
      </c>
      <c r="F263" s="88"/>
      <c r="G263" s="88"/>
      <c r="H263" s="88">
        <v>101</v>
      </c>
      <c r="I263" s="20">
        <f t="shared" si="15"/>
        <v>1778.7142857142858</v>
      </c>
      <c r="J263" s="20">
        <v>1</v>
      </c>
    </row>
    <row r="264" spans="1:11">
      <c r="A264" s="3" t="s">
        <v>2</v>
      </c>
      <c r="B264" s="88">
        <v>2000</v>
      </c>
      <c r="C264" s="88">
        <v>7</v>
      </c>
      <c r="D264" s="88">
        <v>221</v>
      </c>
      <c r="E264" s="88">
        <v>148</v>
      </c>
      <c r="F264" s="88">
        <v>3098</v>
      </c>
      <c r="G264" s="88">
        <v>176</v>
      </c>
      <c r="H264" s="88">
        <v>422</v>
      </c>
      <c r="I264" s="20">
        <f t="shared" si="15"/>
        <v>867.42857142857144</v>
      </c>
      <c r="J264" s="20">
        <v>1</v>
      </c>
      <c r="K264" s="20">
        <v>1</v>
      </c>
    </row>
    <row r="265" spans="1:11">
      <c r="A265" s="3" t="s">
        <v>42</v>
      </c>
      <c r="B265" s="88"/>
      <c r="C265" s="88"/>
      <c r="D265" s="88"/>
      <c r="E265" s="88"/>
      <c r="F265" s="88">
        <v>14</v>
      </c>
      <c r="G265" s="88">
        <v>4</v>
      </c>
      <c r="H265" s="88">
        <v>502</v>
      </c>
      <c r="I265" s="20">
        <f t="shared" si="15"/>
        <v>74.285714285714292</v>
      </c>
      <c r="J265" s="20">
        <v>1</v>
      </c>
      <c r="K265" s="20">
        <v>1</v>
      </c>
    </row>
    <row r="266" spans="1:11">
      <c r="A266" s="3" t="s">
        <v>12</v>
      </c>
      <c r="B266" s="88">
        <v>164</v>
      </c>
      <c r="C266" s="88">
        <v>80</v>
      </c>
      <c r="D266" s="88"/>
      <c r="E266" s="88">
        <v>23</v>
      </c>
      <c r="F266" s="88">
        <v>89</v>
      </c>
      <c r="G266" s="88">
        <v>112</v>
      </c>
      <c r="H266" s="88">
        <v>43</v>
      </c>
      <c r="I266" s="20">
        <f t="shared" si="15"/>
        <v>73</v>
      </c>
      <c r="J266" s="20">
        <v>1</v>
      </c>
      <c r="K266" s="20">
        <v>1</v>
      </c>
    </row>
    <row r="267" spans="1:11">
      <c r="A267" s="3" t="s">
        <v>1</v>
      </c>
      <c r="B267" s="88">
        <v>40</v>
      </c>
      <c r="C267" s="88">
        <v>30</v>
      </c>
      <c r="D267" s="88">
        <v>4</v>
      </c>
      <c r="E267" s="88">
        <v>39</v>
      </c>
      <c r="F267" s="88">
        <v>90</v>
      </c>
      <c r="G267" s="88">
        <v>164</v>
      </c>
      <c r="H267" s="88">
        <v>143</v>
      </c>
      <c r="I267" s="20">
        <f t="shared" si="15"/>
        <v>72.857142857142861</v>
      </c>
      <c r="J267" s="20">
        <v>1</v>
      </c>
      <c r="K267" s="20">
        <v>1</v>
      </c>
    </row>
    <row r="268" spans="1:11">
      <c r="A268" s="3" t="s">
        <v>47</v>
      </c>
      <c r="B268" s="88"/>
      <c r="C268" s="88">
        <v>30</v>
      </c>
      <c r="D268" s="88">
        <v>24</v>
      </c>
      <c r="E268" s="88">
        <v>49</v>
      </c>
      <c r="F268" s="88">
        <v>72</v>
      </c>
      <c r="G268" s="88">
        <v>2</v>
      </c>
      <c r="H268" s="88">
        <v>2</v>
      </c>
      <c r="I268" s="20">
        <f t="shared" si="15"/>
        <v>25.571428571428573</v>
      </c>
      <c r="J268" s="20">
        <v>1</v>
      </c>
      <c r="K268" s="20">
        <v>1</v>
      </c>
    </row>
    <row r="269" spans="1:11">
      <c r="A269" s="3" t="s">
        <v>7</v>
      </c>
      <c r="B269" s="88">
        <v>2</v>
      </c>
      <c r="C269" s="88">
        <v>9</v>
      </c>
      <c r="D269" s="88">
        <v>3</v>
      </c>
      <c r="E269" s="88">
        <v>15</v>
      </c>
      <c r="F269" s="88">
        <v>82</v>
      </c>
      <c r="G269" s="88">
        <v>24</v>
      </c>
      <c r="H269" s="88">
        <v>10</v>
      </c>
      <c r="I269" s="20">
        <f t="shared" si="15"/>
        <v>20.714285714285715</v>
      </c>
      <c r="J269" s="20">
        <v>1</v>
      </c>
      <c r="K269" s="20">
        <v>1</v>
      </c>
    </row>
    <row r="270" spans="1:11">
      <c r="A270" s="3" t="s">
        <v>46</v>
      </c>
      <c r="B270" s="88">
        <v>5</v>
      </c>
      <c r="C270" s="88">
        <v>3</v>
      </c>
      <c r="D270" s="88">
        <v>5</v>
      </c>
      <c r="E270" s="88">
        <v>13</v>
      </c>
      <c r="F270" s="88">
        <v>36</v>
      </c>
      <c r="G270" s="88">
        <v>8</v>
      </c>
      <c r="H270" s="88">
        <v>17</v>
      </c>
      <c r="I270" s="20">
        <f t="shared" si="15"/>
        <v>12.428571428571429</v>
      </c>
      <c r="J270" s="20">
        <v>1</v>
      </c>
      <c r="K270" s="20">
        <v>1</v>
      </c>
    </row>
    <row r="271" spans="1:11">
      <c r="A271" s="3" t="s">
        <v>3</v>
      </c>
      <c r="B271" s="88"/>
      <c r="C271" s="88"/>
      <c r="D271" s="88"/>
      <c r="E271" s="88"/>
      <c r="F271" s="88">
        <v>36</v>
      </c>
      <c r="G271" s="88">
        <v>14</v>
      </c>
      <c r="H271" s="88"/>
      <c r="I271" s="20">
        <f t="shared" si="15"/>
        <v>7.1428571428571432</v>
      </c>
      <c r="J271" s="20">
        <v>1</v>
      </c>
    </row>
    <row r="272" spans="1:11">
      <c r="A272" s="3" t="s">
        <v>8</v>
      </c>
      <c r="B272" s="88"/>
      <c r="C272" s="88"/>
      <c r="D272" s="88"/>
      <c r="E272" s="88">
        <v>12</v>
      </c>
      <c r="F272" s="88">
        <v>7</v>
      </c>
      <c r="G272" s="88">
        <v>13</v>
      </c>
      <c r="H272" s="88">
        <v>10</v>
      </c>
      <c r="I272" s="20">
        <f t="shared" si="15"/>
        <v>6</v>
      </c>
      <c r="J272" s="20">
        <v>1</v>
      </c>
      <c r="K272" s="20">
        <v>1</v>
      </c>
    </row>
    <row r="273" spans="1:11">
      <c r="A273" s="3" t="s">
        <v>92</v>
      </c>
      <c r="B273" s="88"/>
      <c r="C273" s="88"/>
      <c r="D273" s="88"/>
      <c r="E273" s="88"/>
      <c r="F273" s="88"/>
      <c r="G273" s="88">
        <v>5</v>
      </c>
      <c r="H273" s="88">
        <v>33</v>
      </c>
      <c r="I273" s="20">
        <f t="shared" si="15"/>
        <v>5.4285714285714288</v>
      </c>
      <c r="J273" s="20">
        <v>1</v>
      </c>
      <c r="K273" s="20">
        <v>1</v>
      </c>
    </row>
    <row r="274" spans="1:11">
      <c r="A274" s="3" t="s">
        <v>55</v>
      </c>
      <c r="B274" s="88"/>
      <c r="C274" s="88"/>
      <c r="D274" s="88"/>
      <c r="E274" s="88">
        <v>8</v>
      </c>
      <c r="F274" s="88"/>
      <c r="G274" s="88">
        <v>11</v>
      </c>
      <c r="H274" s="88">
        <v>8</v>
      </c>
      <c r="I274" s="20">
        <f t="shared" si="15"/>
        <v>3.8571428571428572</v>
      </c>
      <c r="J274" s="20">
        <v>1</v>
      </c>
      <c r="K274" s="20">
        <v>1</v>
      </c>
    </row>
    <row r="275" spans="1:11">
      <c r="A275" s="3" t="s">
        <v>44</v>
      </c>
      <c r="B275" s="88"/>
      <c r="C275" s="88">
        <v>4</v>
      </c>
      <c r="D275" s="88"/>
      <c r="E275" s="88">
        <v>3</v>
      </c>
      <c r="F275" s="88">
        <v>4</v>
      </c>
      <c r="G275" s="88">
        <v>2</v>
      </c>
      <c r="H275" s="88">
        <v>11</v>
      </c>
      <c r="I275" s="20">
        <f t="shared" si="15"/>
        <v>3.4285714285714284</v>
      </c>
      <c r="J275" s="20">
        <v>1</v>
      </c>
      <c r="K275" s="20">
        <v>1</v>
      </c>
    </row>
    <row r="276" spans="1:11">
      <c r="A276" s="3" t="s">
        <v>13</v>
      </c>
      <c r="B276" s="88">
        <v>16</v>
      </c>
      <c r="C276" s="88"/>
      <c r="D276" s="88"/>
      <c r="E276" s="88">
        <v>1</v>
      </c>
      <c r="F276" s="88">
        <v>1</v>
      </c>
      <c r="G276" s="88"/>
      <c r="H276" s="88">
        <v>1</v>
      </c>
      <c r="I276" s="20">
        <f t="shared" si="15"/>
        <v>2.7142857142857144</v>
      </c>
      <c r="J276" s="20">
        <v>1</v>
      </c>
      <c r="K276" s="20">
        <v>1</v>
      </c>
    </row>
    <row r="277" spans="1:11">
      <c r="A277" s="3" t="s">
        <v>52</v>
      </c>
      <c r="B277" s="88"/>
      <c r="C277" s="88"/>
      <c r="D277" s="88"/>
      <c r="E277" s="88">
        <v>5</v>
      </c>
      <c r="F277" s="88">
        <v>5</v>
      </c>
      <c r="G277" s="88"/>
      <c r="H277" s="88"/>
      <c r="I277" s="20">
        <f t="shared" si="15"/>
        <v>1.4285714285714286</v>
      </c>
      <c r="J277" s="20">
        <v>1</v>
      </c>
      <c r="K277" s="20">
        <v>1</v>
      </c>
    </row>
    <row r="278" spans="1:11">
      <c r="A278" s="3" t="s">
        <v>48</v>
      </c>
      <c r="B278" s="88"/>
      <c r="C278" s="88"/>
      <c r="D278" s="88"/>
      <c r="E278" s="88"/>
      <c r="F278" s="88"/>
      <c r="G278" s="88">
        <v>9</v>
      </c>
      <c r="H278" s="88"/>
      <c r="I278" s="20">
        <f t="shared" si="15"/>
        <v>1.2857142857142858</v>
      </c>
      <c r="J278" s="20">
        <v>1</v>
      </c>
      <c r="K278" s="20">
        <v>1</v>
      </c>
    </row>
    <row r="279" spans="1:11">
      <c r="A279" s="3" t="s">
        <v>54</v>
      </c>
      <c r="B279" s="88"/>
      <c r="C279" s="88">
        <v>1</v>
      </c>
      <c r="D279" s="88"/>
      <c r="E279" s="88"/>
      <c r="F279" s="88">
        <v>1</v>
      </c>
      <c r="G279" s="88">
        <v>5</v>
      </c>
      <c r="H279" s="88">
        <v>1</v>
      </c>
      <c r="I279" s="20">
        <f t="shared" si="15"/>
        <v>1.1428571428571428</v>
      </c>
      <c r="J279" s="20">
        <v>1</v>
      </c>
      <c r="K279" s="20">
        <v>1</v>
      </c>
    </row>
    <row r="280" spans="1:11">
      <c r="A280" s="3" t="s">
        <v>91</v>
      </c>
      <c r="B280" s="88"/>
      <c r="C280" s="88"/>
      <c r="D280" s="88"/>
      <c r="E280" s="88">
        <v>7</v>
      </c>
      <c r="F280" s="88"/>
      <c r="G280" s="88"/>
      <c r="H280" s="88"/>
      <c r="I280" s="20">
        <f t="shared" si="15"/>
        <v>1</v>
      </c>
      <c r="J280" s="20">
        <v>1</v>
      </c>
      <c r="K280" s="20">
        <v>1</v>
      </c>
    </row>
    <row r="281" spans="1:11">
      <c r="A281" s="3" t="s">
        <v>53</v>
      </c>
      <c r="B281" s="88"/>
      <c r="C281" s="88"/>
      <c r="D281" s="88"/>
      <c r="E281" s="88"/>
      <c r="F281" s="88">
        <v>1</v>
      </c>
      <c r="G281" s="88">
        <v>3</v>
      </c>
      <c r="H281" s="88">
        <v>1</v>
      </c>
      <c r="I281" s="20">
        <f t="shared" si="15"/>
        <v>0.7142857142857143</v>
      </c>
      <c r="J281" s="20">
        <v>1</v>
      </c>
      <c r="K281" s="20">
        <v>1</v>
      </c>
    </row>
    <row r="282" spans="1:11">
      <c r="A282" s="90" t="s">
        <v>89</v>
      </c>
      <c r="B282" s="92"/>
      <c r="C282" s="92"/>
      <c r="D282" s="88">
        <v>2</v>
      </c>
      <c r="E282" s="92"/>
      <c r="F282" s="88">
        <v>2</v>
      </c>
      <c r="G282" s="92"/>
      <c r="H282" s="92"/>
      <c r="I282" s="25">
        <f t="shared" si="15"/>
        <v>0.5714285714285714</v>
      </c>
      <c r="J282" s="20">
        <v>1</v>
      </c>
    </row>
    <row r="283" spans="1:11">
      <c r="A283" s="3" t="s">
        <v>4</v>
      </c>
      <c r="B283" s="88"/>
      <c r="C283" s="88"/>
      <c r="D283" s="88"/>
      <c r="E283" s="88">
        <v>2</v>
      </c>
      <c r="F283" s="88"/>
      <c r="G283" s="88"/>
      <c r="H283" s="88">
        <v>1</v>
      </c>
      <c r="I283" s="20">
        <f t="shared" si="15"/>
        <v>0.42857142857142855</v>
      </c>
      <c r="J283" s="20">
        <v>1</v>
      </c>
    </row>
    <row r="284" spans="1:11">
      <c r="A284" s="3" t="s">
        <v>56</v>
      </c>
      <c r="B284" s="88"/>
      <c r="C284" s="88"/>
      <c r="D284" s="88"/>
      <c r="E284" s="88"/>
      <c r="F284" s="88">
        <v>2</v>
      </c>
      <c r="G284" s="88"/>
      <c r="H284" s="88"/>
      <c r="I284" s="20">
        <f t="shared" si="15"/>
        <v>0.2857142857142857</v>
      </c>
      <c r="J284" s="20">
        <v>1</v>
      </c>
      <c r="K284" s="20">
        <v>1</v>
      </c>
    </row>
    <row r="285" spans="1:11">
      <c r="A285" s="3" t="s">
        <v>33</v>
      </c>
      <c r="B285" s="88"/>
      <c r="C285" s="88"/>
      <c r="D285" s="88"/>
      <c r="E285" s="88"/>
      <c r="F285" s="88"/>
      <c r="G285" s="88"/>
      <c r="H285" s="88">
        <v>2</v>
      </c>
      <c r="I285" s="20">
        <f t="shared" si="15"/>
        <v>0.2857142857142857</v>
      </c>
      <c r="J285" s="20">
        <v>1</v>
      </c>
      <c r="K285" s="20">
        <v>1</v>
      </c>
    </row>
    <row r="286" spans="1:11">
      <c r="A286" s="3" t="s">
        <v>45</v>
      </c>
      <c r="B286" s="88"/>
      <c r="C286" s="88"/>
      <c r="D286" s="88"/>
      <c r="E286" s="88"/>
      <c r="F286" s="88"/>
      <c r="G286" s="88">
        <v>1</v>
      </c>
      <c r="H286" s="88"/>
      <c r="I286" s="20">
        <f t="shared" si="15"/>
        <v>0.14285714285714285</v>
      </c>
      <c r="J286" s="20">
        <v>1</v>
      </c>
    </row>
    <row r="287" spans="1:11">
      <c r="A287" s="89" t="s">
        <v>93</v>
      </c>
      <c r="B287" s="91"/>
      <c r="C287" s="91"/>
      <c r="D287" s="91"/>
      <c r="E287" s="91"/>
      <c r="F287" s="91"/>
      <c r="G287" s="91"/>
      <c r="H287" s="91">
        <v>1</v>
      </c>
      <c r="I287" s="93">
        <f t="shared" si="15"/>
        <v>0.14285714285714285</v>
      </c>
      <c r="J287" s="20">
        <v>1</v>
      </c>
    </row>
    <row r="288" spans="1:11">
      <c r="A288" s="94" t="s">
        <v>132</v>
      </c>
      <c r="B288" s="88">
        <v>89487</v>
      </c>
      <c r="C288" s="88">
        <v>70762</v>
      </c>
      <c r="D288" s="88">
        <v>55697</v>
      </c>
      <c r="E288" s="88">
        <v>99759</v>
      </c>
      <c r="F288" s="88">
        <v>164869</v>
      </c>
      <c r="G288" s="88">
        <v>71517</v>
      </c>
      <c r="H288" s="88">
        <v>92108</v>
      </c>
      <c r="I288" s="20">
        <f t="shared" si="15"/>
        <v>92028.428571428565</v>
      </c>
      <c r="J288" s="20">
        <f>SUM(J258:J287)</f>
        <v>30</v>
      </c>
    </row>
    <row r="289" spans="1:11">
      <c r="A289" s="95" t="s">
        <v>133</v>
      </c>
      <c r="B289">
        <v>11</v>
      </c>
      <c r="C289">
        <v>13</v>
      </c>
      <c r="D289">
        <v>11</v>
      </c>
      <c r="E289">
        <v>19</v>
      </c>
      <c r="F289">
        <v>21</v>
      </c>
      <c r="G289">
        <v>21</v>
      </c>
      <c r="H289" s="88">
        <v>23</v>
      </c>
      <c r="I289" s="20">
        <f t="shared" si="15"/>
        <v>17</v>
      </c>
      <c r="K289" s="20">
        <f>SUM(K258:K287)</f>
        <v>24</v>
      </c>
    </row>
    <row r="292" spans="1:11">
      <c r="A292" s="46" t="s">
        <v>131</v>
      </c>
      <c r="B292" s="2"/>
      <c r="C292" s="2"/>
      <c r="D292" s="2"/>
      <c r="E292" s="2"/>
      <c r="F292" s="2"/>
      <c r="G292" s="2"/>
      <c r="H292" s="2"/>
    </row>
    <row r="293" spans="1:11">
      <c r="A293" s="2" t="s">
        <v>97</v>
      </c>
      <c r="B293" s="2"/>
      <c r="C293" s="2"/>
      <c r="D293" s="2"/>
      <c r="E293" s="2"/>
      <c r="F293" s="2"/>
      <c r="G293" s="2"/>
      <c r="H293" s="2"/>
    </row>
    <row r="294" spans="1:11">
      <c r="A294" s="2"/>
      <c r="B294" s="2"/>
      <c r="C294" s="2"/>
      <c r="D294" s="2"/>
      <c r="E294" s="2"/>
      <c r="F294" s="2"/>
      <c r="G294" s="2"/>
      <c r="H294" s="2"/>
    </row>
    <row r="295" spans="1:11">
      <c r="A295" s="21">
        <v>1986</v>
      </c>
      <c r="B295" s="2"/>
      <c r="C295" s="2"/>
      <c r="D295" s="2"/>
      <c r="E295" s="2"/>
      <c r="F295" s="2"/>
      <c r="G295" s="2"/>
      <c r="H295" s="2"/>
    </row>
    <row r="296" spans="1:11">
      <c r="A296" s="2" t="s">
        <v>86</v>
      </c>
      <c r="B296" s="2"/>
      <c r="C296" s="2"/>
      <c r="D296" s="2"/>
      <c r="E296" s="2"/>
      <c r="F296" s="2"/>
      <c r="G296" s="2"/>
      <c r="H296" s="2"/>
    </row>
    <row r="297" spans="1:11">
      <c r="A297" s="47"/>
      <c r="B297" s="48">
        <v>31528</v>
      </c>
      <c r="C297" s="48">
        <v>31533</v>
      </c>
      <c r="D297" s="49">
        <v>31538</v>
      </c>
      <c r="E297" s="49">
        <v>31543</v>
      </c>
      <c r="F297" s="49">
        <v>31548</v>
      </c>
      <c r="G297" s="48">
        <v>31553</v>
      </c>
      <c r="H297" s="78" t="s">
        <v>24</v>
      </c>
    </row>
    <row r="298" spans="1:11">
      <c r="A298" s="47" t="s">
        <v>11</v>
      </c>
      <c r="B298" s="2"/>
      <c r="C298" s="2"/>
      <c r="D298" s="52">
        <v>6000</v>
      </c>
      <c r="E298" s="52">
        <v>8000</v>
      </c>
      <c r="F298" s="53"/>
      <c r="G298" s="2"/>
      <c r="H298" s="20">
        <f>SUM(B298:G298)</f>
        <v>14000</v>
      </c>
    </row>
    <row r="299" spans="1:11">
      <c r="A299" s="47" t="s">
        <v>87</v>
      </c>
      <c r="B299" s="2"/>
      <c r="C299" s="2"/>
      <c r="D299" s="52">
        <v>300</v>
      </c>
      <c r="E299" s="52">
        <v>700</v>
      </c>
      <c r="F299" s="53"/>
      <c r="G299" s="2"/>
      <c r="H299" s="20">
        <f t="shared" ref="H299:H309" si="16">SUM(B299:G299)</f>
        <v>1000</v>
      </c>
    </row>
    <row r="300" spans="1:11">
      <c r="A300" s="47" t="s">
        <v>15</v>
      </c>
      <c r="B300" s="2"/>
      <c r="C300" s="2"/>
      <c r="D300" s="52">
        <v>200</v>
      </c>
      <c r="E300" s="52">
        <v>400</v>
      </c>
      <c r="F300" s="53"/>
      <c r="G300" s="2"/>
      <c r="H300" s="20">
        <f t="shared" si="16"/>
        <v>600</v>
      </c>
    </row>
    <row r="301" spans="1:11">
      <c r="A301" s="47" t="s">
        <v>88</v>
      </c>
      <c r="B301" s="2"/>
      <c r="C301" s="2"/>
      <c r="D301" s="51">
        <v>100</v>
      </c>
      <c r="E301" s="52">
        <v>500</v>
      </c>
      <c r="F301" s="53"/>
      <c r="G301" s="2"/>
      <c r="H301" s="20">
        <f t="shared" si="16"/>
        <v>600</v>
      </c>
    </row>
    <row r="302" spans="1:11">
      <c r="A302" s="47" t="s">
        <v>14</v>
      </c>
      <c r="B302" s="2"/>
      <c r="C302" s="2"/>
      <c r="D302" s="51">
        <v>30</v>
      </c>
      <c r="E302" s="52">
        <v>100</v>
      </c>
      <c r="F302" s="53"/>
      <c r="G302" s="2"/>
      <c r="H302" s="20">
        <f t="shared" si="16"/>
        <v>130</v>
      </c>
    </row>
    <row r="303" spans="1:11">
      <c r="A303" s="47" t="s">
        <v>2</v>
      </c>
      <c r="B303" s="2"/>
      <c r="C303" s="2"/>
      <c r="D303" s="51">
        <v>200</v>
      </c>
      <c r="E303" s="52">
        <v>75</v>
      </c>
      <c r="F303" s="53"/>
      <c r="G303" s="2"/>
      <c r="H303" s="20">
        <f t="shared" si="16"/>
        <v>275</v>
      </c>
    </row>
    <row r="304" spans="1:11">
      <c r="A304" s="47" t="s">
        <v>12</v>
      </c>
      <c r="B304" s="2"/>
      <c r="C304" s="2"/>
      <c r="D304" s="54"/>
      <c r="E304" s="52">
        <v>50</v>
      </c>
      <c r="F304" s="53"/>
      <c r="G304" s="2"/>
      <c r="H304" s="20">
        <f t="shared" si="16"/>
        <v>50</v>
      </c>
    </row>
    <row r="305" spans="1:8">
      <c r="A305" s="47" t="s">
        <v>1</v>
      </c>
      <c r="B305" s="2"/>
      <c r="C305" s="2"/>
      <c r="D305" s="52">
        <v>1</v>
      </c>
      <c r="E305" s="52">
        <v>5</v>
      </c>
      <c r="F305" s="53"/>
      <c r="G305" s="2"/>
      <c r="H305" s="20">
        <f t="shared" si="16"/>
        <v>6</v>
      </c>
    </row>
    <row r="306" spans="1:8">
      <c r="A306" s="47" t="s">
        <v>13</v>
      </c>
      <c r="B306" s="2"/>
      <c r="C306" s="2"/>
      <c r="D306" s="54"/>
      <c r="E306" s="52">
        <v>2</v>
      </c>
      <c r="F306" s="53"/>
      <c r="G306" s="2"/>
      <c r="H306" s="20">
        <f t="shared" si="16"/>
        <v>2</v>
      </c>
    </row>
    <row r="307" spans="1:8">
      <c r="A307" s="47" t="s">
        <v>46</v>
      </c>
      <c r="B307" s="2"/>
      <c r="C307" s="2"/>
      <c r="D307" s="54"/>
      <c r="E307" s="52">
        <v>1</v>
      </c>
      <c r="F307" s="53"/>
      <c r="G307" s="2"/>
      <c r="H307" s="20">
        <f t="shared" si="16"/>
        <v>1</v>
      </c>
    </row>
    <row r="308" spans="1:8">
      <c r="A308" s="47" t="s">
        <v>7</v>
      </c>
      <c r="B308" s="2"/>
      <c r="C308" s="2"/>
      <c r="D308" s="53"/>
      <c r="E308" s="53"/>
      <c r="F308" s="53"/>
      <c r="G308" s="2"/>
      <c r="H308" s="20">
        <f t="shared" si="16"/>
        <v>0</v>
      </c>
    </row>
    <row r="309" spans="1:8">
      <c r="A309" s="2" t="s">
        <v>24</v>
      </c>
      <c r="B309" s="2">
        <f>SUM(B298:B308)</f>
        <v>0</v>
      </c>
      <c r="C309" s="2">
        <f>SUM(C298:C308)</f>
        <v>0</v>
      </c>
      <c r="D309" s="2">
        <f>SUM(D298:D308)</f>
        <v>6831</v>
      </c>
      <c r="E309" s="2">
        <f>SUM(E298:E308)</f>
        <v>9833</v>
      </c>
      <c r="F309" s="2">
        <f>SUM(F298:F308)</f>
        <v>0</v>
      </c>
      <c r="G309" s="2">
        <f>SUM(G299:G308)</f>
        <v>0</v>
      </c>
      <c r="H309" s="20">
        <f t="shared" si="16"/>
        <v>16664</v>
      </c>
    </row>
    <row r="310" spans="1:8">
      <c r="A310" s="2"/>
      <c r="B310" s="2"/>
      <c r="C310" s="2"/>
      <c r="D310" s="2"/>
      <c r="E310" s="2"/>
      <c r="F310" s="2"/>
      <c r="G310" s="2"/>
      <c r="H310" s="2"/>
    </row>
    <row r="311" spans="1:8">
      <c r="A311" s="79">
        <v>1989</v>
      </c>
      <c r="B311" s="2"/>
      <c r="C311" s="2"/>
      <c r="D311" s="2"/>
      <c r="E311" s="2"/>
      <c r="F311" s="2"/>
      <c r="G311" s="2"/>
      <c r="H311" s="2"/>
    </row>
    <row r="312" spans="1:8">
      <c r="A312" s="80" t="s">
        <v>94</v>
      </c>
      <c r="B312" s="2"/>
      <c r="C312" s="2"/>
      <c r="D312" s="2"/>
      <c r="E312" s="2"/>
      <c r="F312" s="2"/>
      <c r="G312" s="2"/>
      <c r="H312" s="2"/>
    </row>
    <row r="313" spans="1:8">
      <c r="A313" s="2"/>
      <c r="B313" s="48">
        <v>32624</v>
      </c>
      <c r="C313" s="49">
        <v>32629</v>
      </c>
      <c r="D313" s="49">
        <v>32634</v>
      </c>
      <c r="E313" s="49">
        <v>32639</v>
      </c>
      <c r="F313" s="49">
        <v>32644</v>
      </c>
      <c r="G313" s="2" t="s">
        <v>95</v>
      </c>
      <c r="H313" s="78" t="s">
        <v>24</v>
      </c>
    </row>
    <row r="314" spans="1:8">
      <c r="A314" s="47" t="s">
        <v>11</v>
      </c>
      <c r="B314" s="53"/>
      <c r="C314" s="51">
        <v>1000</v>
      </c>
      <c r="D314" s="51">
        <v>500</v>
      </c>
      <c r="E314" s="52">
        <v>10000</v>
      </c>
      <c r="F314" s="51">
        <v>500</v>
      </c>
      <c r="G314" s="68">
        <v>25</v>
      </c>
      <c r="H314" s="20">
        <f>SUM(B314:G314)</f>
        <v>12025</v>
      </c>
    </row>
    <row r="315" spans="1:8">
      <c r="A315" s="47" t="s">
        <v>14</v>
      </c>
      <c r="B315" s="53"/>
      <c r="C315" s="51">
        <v>10</v>
      </c>
      <c r="D315" s="51">
        <v>50</v>
      </c>
      <c r="E315" s="51">
        <v>1500</v>
      </c>
      <c r="F315" s="51">
        <v>200</v>
      </c>
      <c r="G315" s="2"/>
      <c r="H315" s="20">
        <f t="shared" ref="H315:H327" si="17">SUM(B315:G315)</f>
        <v>1760</v>
      </c>
    </row>
    <row r="316" spans="1:8">
      <c r="A316" s="47" t="s">
        <v>15</v>
      </c>
      <c r="B316" s="53"/>
      <c r="C316" s="54"/>
      <c r="D316" s="54"/>
      <c r="E316" s="51">
        <v>500</v>
      </c>
      <c r="F316" s="52">
        <v>25</v>
      </c>
      <c r="G316" s="2"/>
      <c r="H316" s="20">
        <f t="shared" si="17"/>
        <v>525</v>
      </c>
    </row>
    <row r="317" spans="1:8">
      <c r="A317" s="47" t="s">
        <v>87</v>
      </c>
      <c r="B317" s="53"/>
      <c r="C317" s="53"/>
      <c r="D317" s="51">
        <v>50</v>
      </c>
      <c r="E317" s="54"/>
      <c r="F317" s="51">
        <v>25</v>
      </c>
      <c r="G317" s="2"/>
      <c r="H317" s="20">
        <f t="shared" si="17"/>
        <v>75</v>
      </c>
    </row>
    <row r="318" spans="1:8">
      <c r="A318" s="47" t="s">
        <v>88</v>
      </c>
      <c r="B318" s="53"/>
      <c r="C318" s="52">
        <v>1</v>
      </c>
      <c r="D318" s="52">
        <v>250</v>
      </c>
      <c r="E318" s="54"/>
      <c r="F318" s="52">
        <v>200</v>
      </c>
      <c r="G318" s="2"/>
      <c r="H318" s="20">
        <f t="shared" si="17"/>
        <v>451</v>
      </c>
    </row>
    <row r="319" spans="1:8">
      <c r="A319" s="47" t="s">
        <v>12</v>
      </c>
      <c r="B319" s="53"/>
      <c r="C319" s="52"/>
      <c r="D319" s="52"/>
      <c r="E319" s="52"/>
      <c r="F319" s="52"/>
      <c r="G319" s="2"/>
      <c r="H319" s="20">
        <f t="shared" si="17"/>
        <v>0</v>
      </c>
    </row>
    <row r="320" spans="1:8">
      <c r="A320" s="47" t="s">
        <v>47</v>
      </c>
      <c r="B320" s="53"/>
      <c r="C320" s="53"/>
      <c r="D320" s="54"/>
      <c r="E320" s="52">
        <v>8</v>
      </c>
      <c r="F320" s="53"/>
      <c r="G320" s="2"/>
      <c r="H320" s="20">
        <f t="shared" si="17"/>
        <v>8</v>
      </c>
    </row>
    <row r="321" spans="1:8">
      <c r="A321" s="47" t="s">
        <v>1</v>
      </c>
      <c r="B321" s="53"/>
      <c r="C321" s="53"/>
      <c r="D321" s="54"/>
      <c r="E321" s="53"/>
      <c r="F321" s="53"/>
      <c r="G321" s="2"/>
      <c r="H321" s="20">
        <f t="shared" si="17"/>
        <v>0</v>
      </c>
    </row>
    <row r="322" spans="1:8">
      <c r="A322" s="47" t="s">
        <v>7</v>
      </c>
      <c r="B322" s="53"/>
      <c r="C322" s="53"/>
      <c r="D322" s="53"/>
      <c r="E322" s="53"/>
      <c r="F322" s="53"/>
      <c r="G322" s="2"/>
      <c r="H322" s="20">
        <f t="shared" si="17"/>
        <v>0</v>
      </c>
    </row>
    <row r="323" spans="1:8">
      <c r="A323" s="47" t="s">
        <v>2</v>
      </c>
      <c r="B323" s="53"/>
      <c r="C323" s="53"/>
      <c r="D323" s="53"/>
      <c r="E323" s="52">
        <v>1</v>
      </c>
      <c r="F323" s="54"/>
      <c r="G323" s="2"/>
      <c r="H323" s="20">
        <f t="shared" si="17"/>
        <v>1</v>
      </c>
    </row>
    <row r="324" spans="1:8">
      <c r="A324" s="47" t="s">
        <v>44</v>
      </c>
      <c r="B324" s="53"/>
      <c r="C324" s="53"/>
      <c r="D324" s="52">
        <v>3</v>
      </c>
      <c r="E324" s="51">
        <v>1</v>
      </c>
      <c r="F324" s="54"/>
      <c r="G324" s="2"/>
      <c r="H324" s="20">
        <f t="shared" si="17"/>
        <v>4</v>
      </c>
    </row>
    <row r="325" spans="1:8">
      <c r="A325" s="47" t="s">
        <v>46</v>
      </c>
      <c r="B325" s="53"/>
      <c r="C325" s="53"/>
      <c r="D325" s="51"/>
      <c r="E325" s="53"/>
      <c r="F325" s="53"/>
      <c r="G325" s="2"/>
      <c r="H325" s="20">
        <f t="shared" si="17"/>
        <v>0</v>
      </c>
    </row>
    <row r="326" spans="1:8">
      <c r="A326" s="47" t="s">
        <v>54</v>
      </c>
      <c r="B326" s="53"/>
      <c r="C326" s="54"/>
      <c r="D326" s="54"/>
      <c r="E326" s="54"/>
      <c r="F326" s="54"/>
      <c r="G326" s="2"/>
      <c r="H326" s="20">
        <f t="shared" si="17"/>
        <v>0</v>
      </c>
    </row>
    <row r="327" spans="1:8">
      <c r="A327" s="2" t="s">
        <v>24</v>
      </c>
      <c r="B327" s="20">
        <f t="shared" ref="B327:G327" si="18">SUM(B314:B326)</f>
        <v>0</v>
      </c>
      <c r="C327" s="20">
        <f t="shared" si="18"/>
        <v>1011</v>
      </c>
      <c r="D327" s="20">
        <f t="shared" si="18"/>
        <v>853</v>
      </c>
      <c r="E327" s="20">
        <f t="shared" si="18"/>
        <v>12010</v>
      </c>
      <c r="F327" s="20">
        <f t="shared" si="18"/>
        <v>950</v>
      </c>
      <c r="G327" s="20">
        <f t="shared" si="18"/>
        <v>25</v>
      </c>
      <c r="H327" s="20">
        <f t="shared" si="17"/>
        <v>14849</v>
      </c>
    </row>
    <row r="328" spans="1:8">
      <c r="A328" s="2"/>
      <c r="B328" s="2"/>
      <c r="C328" s="2"/>
      <c r="D328" s="2"/>
      <c r="E328" s="2"/>
      <c r="F328" s="2"/>
      <c r="G328" s="2"/>
      <c r="H328" s="2"/>
    </row>
    <row r="329" spans="1:8">
      <c r="A329" s="79">
        <v>1990</v>
      </c>
      <c r="B329" s="2"/>
      <c r="C329" s="2"/>
      <c r="D329" s="2"/>
      <c r="E329" s="2"/>
      <c r="F329" s="2"/>
      <c r="G329" s="2"/>
      <c r="H329" s="2"/>
    </row>
    <row r="330" spans="1:8">
      <c r="A330" s="80" t="s">
        <v>94</v>
      </c>
      <c r="B330" s="2"/>
      <c r="C330" s="2"/>
      <c r="D330" s="2"/>
      <c r="E330" s="2"/>
      <c r="F330" s="2"/>
      <c r="G330" s="2"/>
      <c r="H330" s="2"/>
    </row>
    <row r="331" spans="1:8">
      <c r="A331" s="47"/>
      <c r="B331" s="48">
        <v>32989</v>
      </c>
      <c r="C331" s="49">
        <v>32994</v>
      </c>
      <c r="D331" s="49">
        <v>32999</v>
      </c>
      <c r="E331" s="49">
        <v>33004</v>
      </c>
      <c r="F331" s="49">
        <v>33009</v>
      </c>
      <c r="G331" s="48">
        <v>33014</v>
      </c>
      <c r="H331" s="78" t="s">
        <v>24</v>
      </c>
    </row>
    <row r="332" spans="1:8">
      <c r="A332" s="47" t="s">
        <v>11</v>
      </c>
      <c r="B332" s="53"/>
      <c r="C332" s="51">
        <v>190</v>
      </c>
      <c r="D332" s="51">
        <v>950</v>
      </c>
      <c r="E332" s="51">
        <v>370</v>
      </c>
      <c r="F332" s="51">
        <v>500</v>
      </c>
      <c r="G332" s="2"/>
      <c r="H332" s="20">
        <f>SUM(B332:G332)</f>
        <v>2010</v>
      </c>
    </row>
    <row r="333" spans="1:8">
      <c r="A333" s="47" t="s">
        <v>87</v>
      </c>
      <c r="B333" s="53"/>
      <c r="C333" s="51">
        <v>75</v>
      </c>
      <c r="D333" s="52">
        <v>1690</v>
      </c>
      <c r="E333" s="52">
        <v>1200</v>
      </c>
      <c r="F333" s="52">
        <v>50</v>
      </c>
      <c r="G333" s="2"/>
      <c r="H333" s="20">
        <f t="shared" ref="H333:H343" si="19">SUM(B333:G333)</f>
        <v>3015</v>
      </c>
    </row>
    <row r="334" spans="1:8">
      <c r="A334" s="47" t="s">
        <v>88</v>
      </c>
      <c r="B334" s="53"/>
      <c r="C334" s="54">
        <v>2</v>
      </c>
      <c r="D334" s="52">
        <v>910</v>
      </c>
      <c r="E334" s="52">
        <v>750</v>
      </c>
      <c r="F334" s="51">
        <v>150</v>
      </c>
      <c r="G334" s="2"/>
      <c r="H334" s="20">
        <f t="shared" si="19"/>
        <v>1812</v>
      </c>
    </row>
    <row r="335" spans="1:8">
      <c r="A335" s="47" t="s">
        <v>14</v>
      </c>
      <c r="B335" s="53"/>
      <c r="C335" s="52">
        <v>3</v>
      </c>
      <c r="D335" s="52">
        <v>10</v>
      </c>
      <c r="E335" s="52">
        <v>70</v>
      </c>
      <c r="F335" s="52">
        <v>50</v>
      </c>
      <c r="G335" s="2"/>
      <c r="H335" s="20">
        <f t="shared" si="19"/>
        <v>133</v>
      </c>
    </row>
    <row r="336" spans="1:8">
      <c r="A336" s="47" t="s">
        <v>15</v>
      </c>
      <c r="B336" s="53"/>
      <c r="C336" s="51">
        <v>3</v>
      </c>
      <c r="D336" s="51">
        <v>21</v>
      </c>
      <c r="E336" s="52">
        <v>32</v>
      </c>
      <c r="F336" s="51">
        <v>2</v>
      </c>
      <c r="G336" s="2"/>
      <c r="H336" s="20">
        <f t="shared" si="19"/>
        <v>58</v>
      </c>
    </row>
    <row r="337" spans="1:8">
      <c r="A337" s="47" t="s">
        <v>2</v>
      </c>
      <c r="B337" s="53"/>
      <c r="C337" s="51">
        <v>50</v>
      </c>
      <c r="D337" s="51">
        <v>30</v>
      </c>
      <c r="E337" s="52">
        <v>6</v>
      </c>
      <c r="F337" s="53"/>
      <c r="G337" s="2"/>
      <c r="H337" s="20">
        <f t="shared" si="19"/>
        <v>86</v>
      </c>
    </row>
    <row r="338" spans="1:8">
      <c r="A338" s="47" t="s">
        <v>47</v>
      </c>
      <c r="B338" s="53"/>
      <c r="C338" s="54">
        <v>5</v>
      </c>
      <c r="D338" s="54"/>
      <c r="E338" s="54"/>
      <c r="F338" s="54"/>
      <c r="G338" s="2"/>
      <c r="H338" s="20">
        <f t="shared" si="19"/>
        <v>5</v>
      </c>
    </row>
    <row r="339" spans="1:8">
      <c r="A339" s="47" t="s">
        <v>46</v>
      </c>
      <c r="B339" s="53"/>
      <c r="C339" s="54"/>
      <c r="D339" s="54"/>
      <c r="E339" s="52">
        <v>3</v>
      </c>
      <c r="F339" s="54"/>
      <c r="G339" s="2"/>
      <c r="H339" s="20">
        <f t="shared" si="19"/>
        <v>3</v>
      </c>
    </row>
    <row r="340" spans="1:8">
      <c r="A340" s="47" t="s">
        <v>1</v>
      </c>
      <c r="B340" s="53"/>
      <c r="C340" s="54"/>
      <c r="D340" s="54"/>
      <c r="E340" s="52">
        <v>1</v>
      </c>
      <c r="F340" s="54"/>
      <c r="G340" s="2"/>
      <c r="H340" s="20">
        <f t="shared" si="19"/>
        <v>1</v>
      </c>
    </row>
    <row r="341" spans="1:8">
      <c r="A341" s="47" t="s">
        <v>7</v>
      </c>
      <c r="B341" s="53"/>
      <c r="C341" s="53"/>
      <c r="D341" s="53"/>
      <c r="E341" s="53"/>
      <c r="F341" s="53"/>
      <c r="G341" s="2"/>
      <c r="H341" s="20">
        <f t="shared" si="19"/>
        <v>0</v>
      </c>
    </row>
    <row r="342" spans="1:8">
      <c r="A342" s="47" t="s">
        <v>89</v>
      </c>
      <c r="B342" s="53"/>
      <c r="C342" s="53"/>
      <c r="D342" s="53"/>
      <c r="E342" s="53"/>
      <c r="F342" s="53"/>
      <c r="G342" s="2"/>
      <c r="H342" s="20">
        <f t="shared" si="19"/>
        <v>0</v>
      </c>
    </row>
    <row r="343" spans="1:8">
      <c r="A343" s="2" t="s">
        <v>24</v>
      </c>
      <c r="B343" s="53">
        <f t="shared" ref="B343:G343" si="20">SUM(B332:B342)</f>
        <v>0</v>
      </c>
      <c r="C343" s="53">
        <f t="shared" si="20"/>
        <v>328</v>
      </c>
      <c r="D343" s="53">
        <f t="shared" si="20"/>
        <v>3611</v>
      </c>
      <c r="E343" s="53">
        <f t="shared" si="20"/>
        <v>2432</v>
      </c>
      <c r="F343" s="53">
        <f t="shared" si="20"/>
        <v>752</v>
      </c>
      <c r="G343" s="53">
        <f t="shared" si="20"/>
        <v>0</v>
      </c>
      <c r="H343" s="20">
        <f t="shared" si="19"/>
        <v>7123</v>
      </c>
    </row>
    <row r="344" spans="1:8">
      <c r="A344" s="47"/>
      <c r="B344" s="53"/>
      <c r="C344" s="54"/>
      <c r="D344" s="54"/>
      <c r="E344" s="54"/>
      <c r="F344" s="54"/>
      <c r="G344" s="2"/>
      <c r="H344" s="2"/>
    </row>
    <row r="345" spans="1:8">
      <c r="A345" s="79">
        <v>1991</v>
      </c>
      <c r="B345" s="53"/>
      <c r="C345" s="53"/>
      <c r="D345" s="53"/>
      <c r="E345" s="53"/>
      <c r="F345" s="53"/>
      <c r="G345" s="2"/>
      <c r="H345" s="2"/>
    </row>
    <row r="346" spans="1:8">
      <c r="A346" s="80" t="s">
        <v>96</v>
      </c>
      <c r="B346" s="2"/>
      <c r="C346" s="2"/>
      <c r="D346" s="2"/>
      <c r="E346" s="2"/>
      <c r="F346" s="2"/>
      <c r="G346" s="2"/>
      <c r="H346" s="2"/>
    </row>
    <row r="347" spans="1:8">
      <c r="A347" s="47"/>
      <c r="B347" s="48">
        <v>33354</v>
      </c>
      <c r="C347" s="49">
        <v>33359</v>
      </c>
      <c r="D347" s="49">
        <v>33364</v>
      </c>
      <c r="E347" s="49">
        <v>33369</v>
      </c>
      <c r="F347" s="49">
        <v>33374</v>
      </c>
      <c r="G347" s="48">
        <v>33379</v>
      </c>
      <c r="H347" s="78" t="s">
        <v>24</v>
      </c>
    </row>
    <row r="348" spans="1:8">
      <c r="A348" s="47" t="s">
        <v>11</v>
      </c>
      <c r="B348" s="54"/>
      <c r="C348" s="51">
        <v>10</v>
      </c>
      <c r="D348" s="52">
        <v>13450</v>
      </c>
      <c r="E348" s="52">
        <v>2000</v>
      </c>
      <c r="F348" s="52">
        <v>5050</v>
      </c>
      <c r="G348" s="2"/>
      <c r="H348" s="20">
        <f t="shared" ref="H348:H367" si="21">SUM(B348:G348)</f>
        <v>20510</v>
      </c>
    </row>
    <row r="349" spans="1:8">
      <c r="A349" s="47" t="s">
        <v>17</v>
      </c>
      <c r="B349" s="55"/>
      <c r="C349" s="53"/>
      <c r="D349" s="51">
        <v>100</v>
      </c>
      <c r="E349" s="53"/>
      <c r="F349" s="53"/>
      <c r="G349" s="2"/>
      <c r="H349" s="20">
        <f t="shared" si="21"/>
        <v>100</v>
      </c>
    </row>
    <row r="350" spans="1:8">
      <c r="A350" s="47" t="s">
        <v>14</v>
      </c>
      <c r="B350" s="52">
        <v>2</v>
      </c>
      <c r="C350" s="52">
        <v>12</v>
      </c>
      <c r="D350" s="52">
        <v>105</v>
      </c>
      <c r="E350" s="52">
        <v>400</v>
      </c>
      <c r="F350" s="51">
        <v>700</v>
      </c>
      <c r="G350" s="2"/>
      <c r="H350" s="20">
        <f t="shared" si="21"/>
        <v>1219</v>
      </c>
    </row>
    <row r="351" spans="1:8">
      <c r="A351" s="47" t="s">
        <v>87</v>
      </c>
      <c r="B351" s="54"/>
      <c r="C351" s="54"/>
      <c r="D351" s="52">
        <v>2</v>
      </c>
      <c r="E351" s="52">
        <v>600</v>
      </c>
      <c r="F351" s="54"/>
      <c r="G351" s="2"/>
      <c r="H351" s="20">
        <f t="shared" si="21"/>
        <v>602</v>
      </c>
    </row>
    <row r="352" spans="1:8">
      <c r="A352" s="47" t="s">
        <v>88</v>
      </c>
      <c r="B352" s="55"/>
      <c r="C352" s="51">
        <v>1</v>
      </c>
      <c r="D352" s="51">
        <v>165</v>
      </c>
      <c r="E352" s="52">
        <v>600</v>
      </c>
      <c r="F352" s="53"/>
      <c r="G352" s="2"/>
      <c r="H352" s="20">
        <f t="shared" si="21"/>
        <v>766</v>
      </c>
    </row>
    <row r="353" spans="1:8">
      <c r="A353" s="47" t="s">
        <v>15</v>
      </c>
      <c r="B353" s="55"/>
      <c r="C353" s="54"/>
      <c r="D353" s="52">
        <v>91</v>
      </c>
      <c r="E353" s="52">
        <v>40</v>
      </c>
      <c r="F353" s="52">
        <v>52</v>
      </c>
      <c r="G353" s="2"/>
      <c r="H353" s="20">
        <f t="shared" si="21"/>
        <v>183</v>
      </c>
    </row>
    <row r="354" spans="1:8">
      <c r="A354" s="47" t="s">
        <v>2</v>
      </c>
      <c r="B354" s="51">
        <v>4</v>
      </c>
      <c r="C354" s="51">
        <v>1</v>
      </c>
      <c r="D354" s="51">
        <v>40</v>
      </c>
      <c r="E354" s="52">
        <v>2</v>
      </c>
      <c r="F354" s="51">
        <v>5</v>
      </c>
      <c r="G354" s="2"/>
      <c r="H354" s="20">
        <f t="shared" si="21"/>
        <v>52</v>
      </c>
    </row>
    <row r="355" spans="1:8">
      <c r="A355" s="47" t="s">
        <v>47</v>
      </c>
      <c r="B355" s="55"/>
      <c r="C355" s="53"/>
      <c r="D355" s="52">
        <v>2</v>
      </c>
      <c r="E355" s="51">
        <v>20</v>
      </c>
      <c r="F355" s="51">
        <v>4</v>
      </c>
      <c r="G355" s="2"/>
      <c r="H355" s="20">
        <f t="shared" si="21"/>
        <v>26</v>
      </c>
    </row>
    <row r="356" spans="1:8">
      <c r="A356" s="47" t="s">
        <v>1</v>
      </c>
      <c r="B356" s="55"/>
      <c r="C356" s="53"/>
      <c r="D356" s="53"/>
      <c r="E356" s="51">
        <v>5</v>
      </c>
      <c r="F356" s="51">
        <v>4</v>
      </c>
      <c r="G356" s="2"/>
      <c r="H356" s="20">
        <f t="shared" si="21"/>
        <v>9</v>
      </c>
    </row>
    <row r="357" spans="1:8">
      <c r="A357" s="47" t="s">
        <v>12</v>
      </c>
      <c r="B357" s="54"/>
      <c r="C357" s="53"/>
      <c r="D357" s="54"/>
      <c r="E357" s="51">
        <v>2</v>
      </c>
      <c r="F357" s="53"/>
      <c r="G357" s="2"/>
      <c r="H357" s="20">
        <f t="shared" si="21"/>
        <v>2</v>
      </c>
    </row>
    <row r="358" spans="1:8">
      <c r="A358" s="47" t="s">
        <v>7</v>
      </c>
      <c r="B358" s="54"/>
      <c r="C358" s="53"/>
      <c r="D358" s="51">
        <v>1</v>
      </c>
      <c r="E358" s="53"/>
      <c r="F358" s="53"/>
      <c r="G358" s="2"/>
      <c r="H358" s="20">
        <f t="shared" si="21"/>
        <v>1</v>
      </c>
    </row>
    <row r="359" spans="1:8">
      <c r="A359" s="47" t="s">
        <v>46</v>
      </c>
      <c r="B359" s="55"/>
      <c r="C359" s="53"/>
      <c r="D359" s="53"/>
      <c r="E359" s="54"/>
      <c r="F359" s="54"/>
      <c r="G359" s="2"/>
      <c r="H359" s="20">
        <f t="shared" si="21"/>
        <v>0</v>
      </c>
    </row>
    <row r="360" spans="1:8">
      <c r="A360" s="47" t="s">
        <v>8</v>
      </c>
      <c r="B360" s="52"/>
      <c r="C360" s="53"/>
      <c r="D360" s="54"/>
      <c r="E360" s="52">
        <v>5</v>
      </c>
      <c r="F360" s="54"/>
      <c r="G360" s="2"/>
      <c r="H360" s="20">
        <f t="shared" si="21"/>
        <v>5</v>
      </c>
    </row>
    <row r="361" spans="1:8">
      <c r="A361" s="47" t="s">
        <v>55</v>
      </c>
      <c r="B361" s="56"/>
      <c r="C361" s="53"/>
      <c r="D361" s="54"/>
      <c r="E361" s="54"/>
      <c r="F361" s="53"/>
      <c r="G361" s="2"/>
      <c r="H361" s="20">
        <f t="shared" si="21"/>
        <v>0</v>
      </c>
    </row>
    <row r="362" spans="1:8">
      <c r="A362" s="47" t="s">
        <v>91</v>
      </c>
      <c r="B362" s="56"/>
      <c r="C362" s="54"/>
      <c r="D362" s="54"/>
      <c r="E362" s="52">
        <v>3</v>
      </c>
      <c r="F362" s="54">
        <v>1</v>
      </c>
      <c r="G362" s="2"/>
      <c r="H362" s="20">
        <f t="shared" si="21"/>
        <v>4</v>
      </c>
    </row>
    <row r="363" spans="1:8">
      <c r="A363" s="47" t="s">
        <v>52</v>
      </c>
      <c r="B363" s="56"/>
      <c r="C363" s="53"/>
      <c r="D363" s="54"/>
      <c r="E363" s="53"/>
      <c r="F363" s="53">
        <v>1</v>
      </c>
      <c r="G363" s="2"/>
      <c r="H363" s="20">
        <f t="shared" si="21"/>
        <v>1</v>
      </c>
    </row>
    <row r="364" spans="1:8">
      <c r="A364" s="47" t="s">
        <v>44</v>
      </c>
      <c r="B364" s="55"/>
      <c r="C364" s="53"/>
      <c r="D364" s="51">
        <v>1</v>
      </c>
      <c r="E364" s="53"/>
      <c r="F364" s="53"/>
      <c r="G364" s="2"/>
      <c r="H364" s="20">
        <f t="shared" si="21"/>
        <v>1</v>
      </c>
    </row>
    <row r="365" spans="1:8">
      <c r="A365" s="47" t="s">
        <v>4</v>
      </c>
      <c r="B365" s="52"/>
      <c r="C365" s="53"/>
      <c r="D365" s="53"/>
      <c r="E365" s="53"/>
      <c r="F365" s="54"/>
      <c r="G365" s="2"/>
      <c r="H365" s="20">
        <f t="shared" si="21"/>
        <v>0</v>
      </c>
    </row>
    <row r="366" spans="1:8">
      <c r="A366" s="47" t="s">
        <v>13</v>
      </c>
      <c r="B366" s="52"/>
      <c r="C366" s="53"/>
      <c r="D366" s="53"/>
      <c r="E366" s="54"/>
      <c r="F366" s="51">
        <v>1</v>
      </c>
      <c r="G366" s="2"/>
      <c r="H366" s="20">
        <f t="shared" si="21"/>
        <v>1</v>
      </c>
    </row>
    <row r="367" spans="1:8">
      <c r="A367" s="2" t="s">
        <v>24</v>
      </c>
      <c r="B367" s="20">
        <f t="shared" ref="B367:G367" si="22">SUM(B348:B366)</f>
        <v>6</v>
      </c>
      <c r="C367" s="20">
        <f t="shared" si="22"/>
        <v>24</v>
      </c>
      <c r="D367" s="20">
        <f t="shared" si="22"/>
        <v>13957</v>
      </c>
      <c r="E367" s="20">
        <f t="shared" si="22"/>
        <v>3677</v>
      </c>
      <c r="F367" s="20">
        <f t="shared" si="22"/>
        <v>5818</v>
      </c>
      <c r="G367" s="20">
        <f t="shared" si="22"/>
        <v>0</v>
      </c>
      <c r="H367" s="20">
        <f t="shared" si="21"/>
        <v>23482</v>
      </c>
    </row>
    <row r="368" spans="1:8">
      <c r="A368" s="2"/>
      <c r="B368" s="2"/>
      <c r="C368" s="2"/>
      <c r="D368" s="2"/>
      <c r="E368" s="2"/>
      <c r="F368" s="2"/>
      <c r="G368" s="2"/>
      <c r="H368" s="2"/>
    </row>
    <row r="369" spans="1:8">
      <c r="A369" s="79">
        <v>1992</v>
      </c>
      <c r="B369" s="2"/>
      <c r="C369" s="2"/>
      <c r="D369" s="2"/>
      <c r="E369" s="2"/>
      <c r="F369" s="2"/>
      <c r="G369" s="2"/>
      <c r="H369" s="2"/>
    </row>
    <row r="370" spans="1:8">
      <c r="A370" s="80" t="s">
        <v>94</v>
      </c>
      <c r="B370" s="2"/>
      <c r="C370" s="2"/>
      <c r="D370" s="2"/>
      <c r="E370" s="2"/>
      <c r="F370" s="2"/>
      <c r="G370" s="2"/>
      <c r="H370" s="2"/>
    </row>
    <row r="371" spans="1:8">
      <c r="A371" s="2"/>
      <c r="B371" s="48">
        <v>33720</v>
      </c>
      <c r="C371" s="49">
        <v>33725</v>
      </c>
      <c r="D371" s="49">
        <v>33730</v>
      </c>
      <c r="E371" s="49">
        <v>33735</v>
      </c>
      <c r="F371" s="49">
        <v>33740</v>
      </c>
      <c r="G371" s="48">
        <v>33745</v>
      </c>
      <c r="H371" s="78" t="s">
        <v>24</v>
      </c>
    </row>
    <row r="372" spans="1:8">
      <c r="A372" s="47" t="s">
        <v>11</v>
      </c>
      <c r="B372" s="51">
        <v>75</v>
      </c>
      <c r="C372" s="51">
        <v>700</v>
      </c>
      <c r="D372" s="52">
        <v>11000</v>
      </c>
      <c r="E372" s="52">
        <v>5400</v>
      </c>
      <c r="F372" s="52">
        <v>3550</v>
      </c>
      <c r="G372" s="2"/>
      <c r="H372" s="20">
        <f t="shared" ref="H372:H393" si="23">SUM(B372:G372)</f>
        <v>20725</v>
      </c>
    </row>
    <row r="373" spans="1:8">
      <c r="A373" s="47" t="s">
        <v>87</v>
      </c>
      <c r="B373" s="53"/>
      <c r="C373" s="51">
        <v>780</v>
      </c>
      <c r="D373" s="51">
        <v>3500</v>
      </c>
      <c r="E373" s="52">
        <v>2500</v>
      </c>
      <c r="F373" s="51">
        <v>3200</v>
      </c>
      <c r="G373" s="68">
        <v>30</v>
      </c>
      <c r="H373" s="20">
        <f t="shared" si="23"/>
        <v>10010</v>
      </c>
    </row>
    <row r="374" spans="1:8">
      <c r="A374" s="47" t="s">
        <v>14</v>
      </c>
      <c r="B374" s="51">
        <v>4</v>
      </c>
      <c r="C374" s="52">
        <v>350</v>
      </c>
      <c r="D374" s="52">
        <v>2500</v>
      </c>
      <c r="E374" s="52">
        <v>162</v>
      </c>
      <c r="F374" s="52">
        <v>255</v>
      </c>
      <c r="G374" s="2"/>
      <c r="H374" s="20">
        <f t="shared" si="23"/>
        <v>3271</v>
      </c>
    </row>
    <row r="375" spans="1:8">
      <c r="A375" s="47" t="s">
        <v>15</v>
      </c>
      <c r="B375" s="52">
        <v>150</v>
      </c>
      <c r="C375" s="52">
        <v>220</v>
      </c>
      <c r="D375" s="52">
        <v>850</v>
      </c>
      <c r="E375" s="52">
        <v>54</v>
      </c>
      <c r="F375" s="52">
        <v>80</v>
      </c>
      <c r="G375" s="2"/>
      <c r="H375" s="20">
        <f t="shared" si="23"/>
        <v>1354</v>
      </c>
    </row>
    <row r="376" spans="1:8">
      <c r="A376" s="47" t="s">
        <v>88</v>
      </c>
      <c r="B376" s="54"/>
      <c r="C376" s="52">
        <v>30</v>
      </c>
      <c r="D376" s="52">
        <v>575</v>
      </c>
      <c r="E376" s="52">
        <v>500</v>
      </c>
      <c r="F376" s="52">
        <v>625</v>
      </c>
      <c r="G376" s="2"/>
      <c r="H376" s="20">
        <f t="shared" si="23"/>
        <v>1730</v>
      </c>
    </row>
    <row r="377" spans="1:8">
      <c r="A377" s="47" t="s">
        <v>2</v>
      </c>
      <c r="B377" s="52">
        <v>18</v>
      </c>
      <c r="C377" s="52">
        <v>22</v>
      </c>
      <c r="D377" s="52">
        <v>27</v>
      </c>
      <c r="E377" s="51">
        <v>108</v>
      </c>
      <c r="F377" s="51">
        <v>69</v>
      </c>
      <c r="G377" s="2"/>
      <c r="H377" s="20">
        <f t="shared" si="23"/>
        <v>244</v>
      </c>
    </row>
    <row r="378" spans="1:8">
      <c r="A378" s="47" t="s">
        <v>1</v>
      </c>
      <c r="B378" s="53"/>
      <c r="C378" s="52">
        <v>4</v>
      </c>
      <c r="D378" s="53"/>
      <c r="E378" s="52">
        <v>10</v>
      </c>
      <c r="F378" s="52">
        <v>13</v>
      </c>
      <c r="G378" s="2"/>
      <c r="H378" s="20">
        <f t="shared" si="23"/>
        <v>27</v>
      </c>
    </row>
    <row r="379" spans="1:8">
      <c r="A379" s="47" t="s">
        <v>12</v>
      </c>
      <c r="B379" s="53"/>
      <c r="C379" s="51">
        <v>1</v>
      </c>
      <c r="D379" s="53"/>
      <c r="E379" s="52">
        <v>10</v>
      </c>
      <c r="F379" s="51">
        <v>10</v>
      </c>
      <c r="G379" s="2"/>
      <c r="H379" s="20">
        <f t="shared" si="23"/>
        <v>21</v>
      </c>
    </row>
    <row r="380" spans="1:8">
      <c r="A380" s="47" t="s">
        <v>7</v>
      </c>
      <c r="B380" s="53"/>
      <c r="C380" s="51">
        <v>1</v>
      </c>
      <c r="D380" s="51">
        <v>2</v>
      </c>
      <c r="E380" s="51">
        <v>2</v>
      </c>
      <c r="F380" s="52">
        <v>4</v>
      </c>
      <c r="G380" s="2"/>
      <c r="H380" s="20">
        <f t="shared" si="23"/>
        <v>9</v>
      </c>
    </row>
    <row r="381" spans="1:8">
      <c r="A381" s="47" t="s">
        <v>47</v>
      </c>
      <c r="B381" s="53"/>
      <c r="C381" s="53"/>
      <c r="D381" s="51">
        <v>1</v>
      </c>
      <c r="E381" s="51">
        <v>5</v>
      </c>
      <c r="F381" s="51">
        <v>3</v>
      </c>
      <c r="G381" s="2"/>
      <c r="H381" s="20">
        <f t="shared" si="23"/>
        <v>9</v>
      </c>
    </row>
    <row r="382" spans="1:8">
      <c r="A382" s="47" t="s">
        <v>3</v>
      </c>
      <c r="B382" s="51">
        <v>3</v>
      </c>
      <c r="C382" s="52">
        <v>11</v>
      </c>
      <c r="D382" s="51">
        <v>3</v>
      </c>
      <c r="E382" s="54"/>
      <c r="F382" s="54"/>
      <c r="G382" s="2"/>
      <c r="H382" s="20">
        <f t="shared" si="23"/>
        <v>17</v>
      </c>
    </row>
    <row r="383" spans="1:8">
      <c r="A383" s="47" t="s">
        <v>46</v>
      </c>
      <c r="B383" s="54"/>
      <c r="C383" s="54"/>
      <c r="D383" s="67"/>
      <c r="E383" s="67"/>
      <c r="F383" s="61">
        <v>7</v>
      </c>
      <c r="G383" s="2"/>
      <c r="H383" s="20">
        <f t="shared" si="23"/>
        <v>7</v>
      </c>
    </row>
    <row r="384" spans="1:8">
      <c r="A384" s="47" t="s">
        <v>42</v>
      </c>
      <c r="B384" s="53"/>
      <c r="C384" s="54"/>
      <c r="D384" s="54"/>
      <c r="E384" s="54"/>
      <c r="F384" s="52">
        <v>6</v>
      </c>
      <c r="G384" s="2">
        <v>1</v>
      </c>
      <c r="H384" s="20">
        <f t="shared" si="23"/>
        <v>7</v>
      </c>
    </row>
    <row r="385" spans="1:8">
      <c r="A385" s="47" t="s">
        <v>8</v>
      </c>
      <c r="B385" s="53"/>
      <c r="C385" s="53"/>
      <c r="D385" s="53"/>
      <c r="E385" s="52">
        <v>1</v>
      </c>
      <c r="F385" s="52">
        <v>1</v>
      </c>
      <c r="G385" s="2"/>
      <c r="H385" s="20">
        <f t="shared" si="23"/>
        <v>2</v>
      </c>
    </row>
    <row r="386" spans="1:8">
      <c r="A386" s="47" t="s">
        <v>52</v>
      </c>
      <c r="B386" s="54"/>
      <c r="C386" s="54"/>
      <c r="D386" s="54"/>
      <c r="E386" s="52">
        <v>2</v>
      </c>
      <c r="F386" s="54"/>
      <c r="G386" s="2"/>
      <c r="H386" s="20">
        <f t="shared" si="23"/>
        <v>2</v>
      </c>
    </row>
    <row r="387" spans="1:8">
      <c r="A387" s="47" t="s">
        <v>44</v>
      </c>
      <c r="B387" s="53"/>
      <c r="C387" s="54"/>
      <c r="D387" s="54"/>
      <c r="E387" s="52">
        <v>1</v>
      </c>
      <c r="F387" s="54"/>
      <c r="G387" s="2"/>
      <c r="H387" s="20">
        <f t="shared" si="23"/>
        <v>1</v>
      </c>
    </row>
    <row r="388" spans="1:8">
      <c r="A388" s="47" t="s">
        <v>56</v>
      </c>
      <c r="B388" s="53"/>
      <c r="C388" s="53"/>
      <c r="D388" s="53"/>
      <c r="E388" s="53"/>
      <c r="F388" s="53"/>
      <c r="G388" s="2"/>
      <c r="H388" s="20">
        <f t="shared" si="23"/>
        <v>0</v>
      </c>
    </row>
    <row r="389" spans="1:8">
      <c r="A389" s="47" t="s">
        <v>89</v>
      </c>
      <c r="B389" s="53"/>
      <c r="C389" s="53"/>
      <c r="D389" s="53"/>
      <c r="E389" s="53"/>
      <c r="F389" s="53"/>
      <c r="G389" s="2"/>
      <c r="H389" s="20">
        <f t="shared" si="23"/>
        <v>0</v>
      </c>
    </row>
    <row r="390" spans="1:8">
      <c r="A390" s="47" t="s">
        <v>54</v>
      </c>
      <c r="B390" s="53"/>
      <c r="C390" s="53"/>
      <c r="D390" s="53"/>
      <c r="E390" s="53"/>
      <c r="F390" s="53"/>
      <c r="G390" s="2"/>
      <c r="H390" s="20">
        <f t="shared" si="23"/>
        <v>0</v>
      </c>
    </row>
    <row r="391" spans="1:8">
      <c r="A391" s="47" t="s">
        <v>53</v>
      </c>
      <c r="B391" s="53"/>
      <c r="C391" s="53"/>
      <c r="D391" s="54"/>
      <c r="E391" s="53"/>
      <c r="F391" s="53"/>
      <c r="G391" s="2"/>
      <c r="H391" s="20">
        <f t="shared" si="23"/>
        <v>0</v>
      </c>
    </row>
    <row r="392" spans="1:8">
      <c r="A392" s="47" t="s">
        <v>13</v>
      </c>
      <c r="B392" s="53"/>
      <c r="C392" s="53"/>
      <c r="D392" s="68">
        <v>1</v>
      </c>
      <c r="E392" s="69"/>
      <c r="F392" s="54"/>
      <c r="G392" s="2"/>
      <c r="H392" s="20">
        <f t="shared" si="23"/>
        <v>1</v>
      </c>
    </row>
    <row r="393" spans="1:8">
      <c r="A393" s="2" t="s">
        <v>24</v>
      </c>
      <c r="B393" s="20">
        <f t="shared" ref="B393:G393" si="24">SUM(B372:B392)</f>
        <v>250</v>
      </c>
      <c r="C393" s="20">
        <f t="shared" si="24"/>
        <v>2119</v>
      </c>
      <c r="D393" s="20">
        <f t="shared" si="24"/>
        <v>18459</v>
      </c>
      <c r="E393" s="20">
        <f t="shared" si="24"/>
        <v>8755</v>
      </c>
      <c r="F393" s="20">
        <f t="shared" si="24"/>
        <v>7823</v>
      </c>
      <c r="G393" s="20">
        <f t="shared" si="24"/>
        <v>31</v>
      </c>
      <c r="H393" s="20">
        <f t="shared" si="23"/>
        <v>37437</v>
      </c>
    </row>
    <row r="394" spans="1:8">
      <c r="A394" s="2"/>
      <c r="B394" s="2"/>
      <c r="C394" s="2"/>
      <c r="D394" s="2"/>
      <c r="E394" s="2"/>
      <c r="F394" s="2"/>
      <c r="G394" s="2"/>
      <c r="H394" s="2"/>
    </row>
    <row r="395" spans="1:8">
      <c r="A395" s="79">
        <v>1993</v>
      </c>
      <c r="B395" s="2"/>
      <c r="C395" s="2"/>
      <c r="D395" s="2"/>
      <c r="E395" s="2"/>
      <c r="F395" s="2"/>
      <c r="G395" s="2"/>
      <c r="H395" s="2"/>
    </row>
    <row r="396" spans="1:8">
      <c r="A396" s="80" t="s">
        <v>96</v>
      </c>
      <c r="B396" s="2"/>
      <c r="C396" s="2"/>
      <c r="D396" s="2"/>
      <c r="E396" s="2"/>
      <c r="F396" s="2"/>
      <c r="G396" s="2"/>
      <c r="H396" s="2"/>
    </row>
    <row r="397" spans="1:8">
      <c r="A397" s="2"/>
      <c r="B397" s="48">
        <v>34085</v>
      </c>
      <c r="C397" s="49">
        <v>34090</v>
      </c>
      <c r="D397" s="49">
        <v>34095</v>
      </c>
      <c r="E397" s="49">
        <v>34100</v>
      </c>
      <c r="F397" s="49">
        <v>34105</v>
      </c>
      <c r="G397" s="48">
        <v>34110</v>
      </c>
      <c r="H397" s="78" t="s">
        <v>24</v>
      </c>
    </row>
    <row r="398" spans="1:8">
      <c r="A398" s="47" t="s">
        <v>11</v>
      </c>
      <c r="B398" s="53"/>
      <c r="C398" s="53"/>
      <c r="D398" s="52">
        <v>5500</v>
      </c>
      <c r="E398" s="52">
        <v>1000</v>
      </c>
      <c r="F398" s="51">
        <v>700</v>
      </c>
      <c r="G398" s="2"/>
      <c r="H398" s="20">
        <f t="shared" ref="H398:H419" si="25">SUM(B398:G398)</f>
        <v>7200</v>
      </c>
    </row>
    <row r="399" spans="1:8">
      <c r="A399" s="47" t="s">
        <v>87</v>
      </c>
      <c r="B399" s="53"/>
      <c r="C399" s="53"/>
      <c r="D399" s="52">
        <v>600</v>
      </c>
      <c r="E399" s="52">
        <v>600</v>
      </c>
      <c r="F399" s="53"/>
      <c r="G399" s="2"/>
      <c r="H399" s="20">
        <f t="shared" si="25"/>
        <v>1200</v>
      </c>
    </row>
    <row r="400" spans="1:8">
      <c r="A400" s="47" t="s">
        <v>14</v>
      </c>
      <c r="B400" s="53"/>
      <c r="C400" s="53"/>
      <c r="D400" s="52">
        <v>550</v>
      </c>
      <c r="E400" s="52">
        <v>10</v>
      </c>
      <c r="F400" s="52">
        <v>2</v>
      </c>
      <c r="G400" s="2"/>
      <c r="H400" s="20">
        <f t="shared" si="25"/>
        <v>562</v>
      </c>
    </row>
    <row r="401" spans="1:8">
      <c r="A401" s="47" t="s">
        <v>88</v>
      </c>
      <c r="B401" s="53"/>
      <c r="C401" s="53"/>
      <c r="D401" s="52">
        <v>400</v>
      </c>
      <c r="E401" s="51">
        <v>100</v>
      </c>
      <c r="F401" s="53"/>
      <c r="G401" s="2"/>
      <c r="H401" s="20">
        <f t="shared" si="25"/>
        <v>500</v>
      </c>
    </row>
    <row r="402" spans="1:8">
      <c r="A402" s="47" t="s">
        <v>15</v>
      </c>
      <c r="B402" s="53"/>
      <c r="C402" s="53"/>
      <c r="D402" s="52">
        <v>250</v>
      </c>
      <c r="E402" s="52">
        <v>50</v>
      </c>
      <c r="F402" s="52">
        <v>25</v>
      </c>
      <c r="G402" s="2"/>
      <c r="H402" s="20">
        <f t="shared" si="25"/>
        <v>325</v>
      </c>
    </row>
    <row r="403" spans="1:8">
      <c r="A403" s="47" t="s">
        <v>2</v>
      </c>
      <c r="B403" s="53"/>
      <c r="C403" s="53"/>
      <c r="D403" s="52">
        <v>50</v>
      </c>
      <c r="E403" s="52">
        <v>1</v>
      </c>
      <c r="F403" s="54"/>
      <c r="G403" s="2"/>
      <c r="H403" s="20">
        <f t="shared" si="25"/>
        <v>51</v>
      </c>
    </row>
    <row r="404" spans="1:8">
      <c r="A404" s="47" t="s">
        <v>1</v>
      </c>
      <c r="B404" s="53"/>
      <c r="C404" s="53"/>
      <c r="D404" s="52">
        <v>10</v>
      </c>
      <c r="E404" s="52">
        <v>6</v>
      </c>
      <c r="F404" s="51">
        <v>6</v>
      </c>
      <c r="G404" s="2"/>
      <c r="H404" s="20">
        <f t="shared" si="25"/>
        <v>22</v>
      </c>
    </row>
    <row r="405" spans="1:8">
      <c r="A405" s="47" t="s">
        <v>12</v>
      </c>
      <c r="B405" s="53"/>
      <c r="C405" s="53"/>
      <c r="D405" s="52">
        <v>2</v>
      </c>
      <c r="E405" s="54"/>
      <c r="F405" s="54"/>
      <c r="G405" s="2"/>
      <c r="H405" s="20">
        <f t="shared" si="25"/>
        <v>2</v>
      </c>
    </row>
    <row r="406" spans="1:8">
      <c r="A406" s="47" t="s">
        <v>7</v>
      </c>
      <c r="B406" s="53"/>
      <c r="C406" s="53"/>
      <c r="D406" s="53"/>
      <c r="E406" s="53"/>
      <c r="F406" s="53">
        <v>1</v>
      </c>
      <c r="G406" s="2"/>
      <c r="H406" s="20">
        <f t="shared" si="25"/>
        <v>1</v>
      </c>
    </row>
    <row r="407" spans="1:8">
      <c r="A407" s="47" t="s">
        <v>3</v>
      </c>
      <c r="B407" s="53"/>
      <c r="C407" s="53"/>
      <c r="D407" s="51">
        <v>4</v>
      </c>
      <c r="E407" s="53"/>
      <c r="F407" s="53"/>
      <c r="G407" s="2"/>
      <c r="H407" s="20">
        <f t="shared" si="25"/>
        <v>4</v>
      </c>
    </row>
    <row r="408" spans="1:8">
      <c r="A408" s="47" t="s">
        <v>8</v>
      </c>
      <c r="B408" s="53"/>
      <c r="C408" s="53"/>
      <c r="D408" s="51">
        <v>1</v>
      </c>
      <c r="E408" s="53"/>
      <c r="F408" s="53"/>
      <c r="G408" s="2"/>
      <c r="H408" s="20">
        <f t="shared" si="25"/>
        <v>1</v>
      </c>
    </row>
    <row r="409" spans="1:8">
      <c r="A409" s="47" t="s">
        <v>55</v>
      </c>
      <c r="B409" s="53"/>
      <c r="C409" s="53"/>
      <c r="D409" s="51">
        <v>1</v>
      </c>
      <c r="E409" s="53"/>
      <c r="F409" s="53"/>
      <c r="G409" s="2"/>
      <c r="H409" s="20">
        <f t="shared" si="25"/>
        <v>1</v>
      </c>
    </row>
    <row r="410" spans="1:8">
      <c r="A410" s="47" t="s">
        <v>48</v>
      </c>
      <c r="B410" s="53"/>
      <c r="C410" s="53"/>
      <c r="D410" s="54"/>
      <c r="E410" s="53"/>
      <c r="F410" s="53"/>
      <c r="G410" s="2"/>
      <c r="H410" s="20">
        <f t="shared" si="25"/>
        <v>0</v>
      </c>
    </row>
    <row r="411" spans="1:8">
      <c r="A411" s="47" t="s">
        <v>46</v>
      </c>
      <c r="B411" s="53"/>
      <c r="C411" s="53"/>
      <c r="D411" s="51">
        <v>1</v>
      </c>
      <c r="E411" s="53"/>
      <c r="F411" s="53"/>
      <c r="G411" s="2"/>
      <c r="H411" s="20">
        <f t="shared" si="25"/>
        <v>1</v>
      </c>
    </row>
    <row r="412" spans="1:8">
      <c r="A412" s="47" t="s">
        <v>54</v>
      </c>
      <c r="B412" s="53"/>
      <c r="C412" s="53"/>
      <c r="D412" s="53"/>
      <c r="E412" s="53"/>
      <c r="F412" s="53"/>
      <c r="G412" s="2"/>
      <c r="H412" s="20">
        <f t="shared" si="25"/>
        <v>0</v>
      </c>
    </row>
    <row r="413" spans="1:8">
      <c r="A413" s="47" t="s">
        <v>92</v>
      </c>
      <c r="B413" s="53"/>
      <c r="C413" s="53"/>
      <c r="D413" s="54"/>
      <c r="E413" s="53"/>
      <c r="F413" s="53"/>
      <c r="G413" s="2"/>
      <c r="H413" s="20">
        <f t="shared" si="25"/>
        <v>0</v>
      </c>
    </row>
    <row r="414" spans="1:8">
      <c r="A414" s="47" t="s">
        <v>42</v>
      </c>
      <c r="B414" s="53"/>
      <c r="C414" s="53"/>
      <c r="D414" s="52">
        <v>2</v>
      </c>
      <c r="E414" s="53"/>
      <c r="F414" s="53"/>
      <c r="G414" s="2"/>
      <c r="H414" s="20">
        <f t="shared" si="25"/>
        <v>2</v>
      </c>
    </row>
    <row r="415" spans="1:8">
      <c r="A415" s="47" t="s">
        <v>53</v>
      </c>
      <c r="B415" s="53"/>
      <c r="C415" s="53"/>
      <c r="D415" s="54"/>
      <c r="E415" s="53"/>
      <c r="F415" s="53"/>
      <c r="G415" s="2"/>
      <c r="H415" s="20">
        <f t="shared" si="25"/>
        <v>0</v>
      </c>
    </row>
    <row r="416" spans="1:8">
      <c r="A416" s="47" t="s">
        <v>47</v>
      </c>
      <c r="B416" s="53"/>
      <c r="C416" s="53"/>
      <c r="D416" s="53"/>
      <c r="E416" s="53"/>
      <c r="F416" s="53"/>
      <c r="G416" s="2"/>
      <c r="H416" s="20">
        <f t="shared" si="25"/>
        <v>0</v>
      </c>
    </row>
    <row r="417" spans="1:8">
      <c r="A417" s="47" t="s">
        <v>44</v>
      </c>
      <c r="B417" s="53"/>
      <c r="C417" s="53"/>
      <c r="D417" s="54"/>
      <c r="E417" s="53"/>
      <c r="F417" s="53"/>
      <c r="G417" s="2"/>
      <c r="H417" s="20">
        <f t="shared" si="25"/>
        <v>0</v>
      </c>
    </row>
    <row r="418" spans="1:8">
      <c r="A418" s="47" t="s">
        <v>45</v>
      </c>
      <c r="B418" s="53"/>
      <c r="C418" s="53"/>
      <c r="D418" s="53"/>
      <c r="E418" s="53"/>
      <c r="F418" s="53"/>
      <c r="G418" s="2"/>
      <c r="H418" s="20">
        <f t="shared" si="25"/>
        <v>0</v>
      </c>
    </row>
    <row r="419" spans="1:8">
      <c r="A419" s="2" t="s">
        <v>24</v>
      </c>
      <c r="B419" s="20">
        <f t="shared" ref="B419:G419" si="26">SUM(B398:B418)</f>
        <v>0</v>
      </c>
      <c r="C419" s="20">
        <f t="shared" si="26"/>
        <v>0</v>
      </c>
      <c r="D419" s="20">
        <f t="shared" si="26"/>
        <v>7371</v>
      </c>
      <c r="E419" s="20">
        <f t="shared" si="26"/>
        <v>1767</v>
      </c>
      <c r="F419" s="20">
        <f t="shared" si="26"/>
        <v>734</v>
      </c>
      <c r="G419" s="20">
        <f t="shared" si="26"/>
        <v>0</v>
      </c>
      <c r="H419" s="20">
        <f t="shared" si="25"/>
        <v>9872</v>
      </c>
    </row>
    <row r="420" spans="1:8">
      <c r="A420" s="2"/>
      <c r="B420" s="2"/>
      <c r="C420" s="2"/>
      <c r="D420" s="2"/>
      <c r="E420" s="2"/>
      <c r="F420" s="2"/>
      <c r="G420" s="2"/>
      <c r="H420" s="2"/>
    </row>
    <row r="421" spans="1:8">
      <c r="A421" s="79">
        <v>1994</v>
      </c>
      <c r="B421" s="2"/>
      <c r="C421" s="2"/>
      <c r="D421" s="2"/>
      <c r="E421" s="2"/>
      <c r="F421" s="2"/>
      <c r="G421" s="2"/>
      <c r="H421" s="2"/>
    </row>
    <row r="422" spans="1:8">
      <c r="A422" s="80" t="s">
        <v>96</v>
      </c>
      <c r="B422" s="2"/>
      <c r="C422" s="2"/>
      <c r="D422" s="2"/>
      <c r="E422" s="2"/>
      <c r="F422" s="2"/>
      <c r="G422" s="2"/>
      <c r="H422" s="2"/>
    </row>
    <row r="423" spans="1:8">
      <c r="A423" s="2"/>
      <c r="B423" s="49">
        <v>34450</v>
      </c>
      <c r="C423" s="49">
        <v>34455</v>
      </c>
      <c r="D423" s="49">
        <v>34460</v>
      </c>
      <c r="E423" s="49">
        <v>34465</v>
      </c>
      <c r="F423" s="49">
        <v>34470</v>
      </c>
      <c r="G423" s="48">
        <v>34475</v>
      </c>
      <c r="H423" s="78" t="s">
        <v>24</v>
      </c>
    </row>
    <row r="424" spans="1:8">
      <c r="A424" s="47" t="s">
        <v>11</v>
      </c>
      <c r="B424" s="52">
        <v>6</v>
      </c>
      <c r="C424" s="52">
        <v>4655</v>
      </c>
      <c r="D424" s="52">
        <v>8052</v>
      </c>
      <c r="E424" s="52">
        <v>3660</v>
      </c>
      <c r="F424" s="52">
        <v>1096</v>
      </c>
      <c r="G424" s="2"/>
      <c r="H424" s="20">
        <f t="shared" ref="H424:H447" si="27">SUM(B424:G424)</f>
        <v>17469</v>
      </c>
    </row>
    <row r="425" spans="1:8">
      <c r="A425" s="47" t="s">
        <v>87</v>
      </c>
      <c r="B425" s="67"/>
      <c r="C425" s="61">
        <v>340</v>
      </c>
      <c r="D425" s="61">
        <v>410</v>
      </c>
      <c r="E425" s="61">
        <v>80</v>
      </c>
      <c r="F425" s="2"/>
      <c r="G425" s="2"/>
      <c r="H425" s="20">
        <f t="shared" si="27"/>
        <v>830</v>
      </c>
    </row>
    <row r="426" spans="1:8">
      <c r="A426" s="47" t="s">
        <v>14</v>
      </c>
      <c r="B426" s="61">
        <v>2</v>
      </c>
      <c r="C426" s="61">
        <v>139</v>
      </c>
      <c r="D426" s="61">
        <v>275</v>
      </c>
      <c r="E426" s="61">
        <v>171</v>
      </c>
      <c r="F426" s="61">
        <v>55</v>
      </c>
      <c r="G426" s="2"/>
      <c r="H426" s="20">
        <f t="shared" si="27"/>
        <v>642</v>
      </c>
    </row>
    <row r="427" spans="1:8">
      <c r="A427" s="47" t="s">
        <v>88</v>
      </c>
      <c r="B427" s="72">
        <v>3</v>
      </c>
      <c r="C427" s="72">
        <v>38</v>
      </c>
      <c r="D427" s="73">
        <v>156</v>
      </c>
      <c r="E427" s="72">
        <v>61</v>
      </c>
      <c r="F427" s="72">
        <v>4</v>
      </c>
      <c r="G427" s="2"/>
      <c r="H427" s="20">
        <f t="shared" si="27"/>
        <v>262</v>
      </c>
    </row>
    <row r="428" spans="1:8">
      <c r="A428" s="47" t="s">
        <v>15</v>
      </c>
      <c r="B428" s="2"/>
      <c r="C428" s="72">
        <v>50</v>
      </c>
      <c r="D428" s="72">
        <v>40</v>
      </c>
      <c r="E428" s="72">
        <v>75</v>
      </c>
      <c r="F428" s="72">
        <v>10</v>
      </c>
      <c r="G428" s="2"/>
      <c r="H428" s="20">
        <f t="shared" si="27"/>
        <v>175</v>
      </c>
    </row>
    <row r="429" spans="1:8">
      <c r="A429" s="47" t="s">
        <v>42</v>
      </c>
      <c r="B429" s="71"/>
      <c r="C429" s="2"/>
      <c r="D429" s="26"/>
      <c r="E429" s="2"/>
      <c r="F429" s="2"/>
      <c r="G429" s="2"/>
      <c r="H429" s="20">
        <f t="shared" si="27"/>
        <v>0</v>
      </c>
    </row>
    <row r="430" spans="1:8">
      <c r="A430" s="47" t="s">
        <v>2</v>
      </c>
      <c r="B430" s="61">
        <v>1</v>
      </c>
      <c r="C430" s="61">
        <v>58</v>
      </c>
      <c r="D430" s="72">
        <v>13</v>
      </c>
      <c r="E430" s="72">
        <v>7</v>
      </c>
      <c r="F430" s="2"/>
      <c r="G430" s="2"/>
      <c r="H430" s="20">
        <f t="shared" si="27"/>
        <v>79</v>
      </c>
    </row>
    <row r="431" spans="1:8">
      <c r="A431" s="47" t="s">
        <v>1</v>
      </c>
      <c r="B431" s="72">
        <v>2</v>
      </c>
      <c r="C431" s="2"/>
      <c r="D431" s="72">
        <v>6</v>
      </c>
      <c r="E431" s="72">
        <v>10</v>
      </c>
      <c r="F431" s="72">
        <v>10</v>
      </c>
      <c r="G431" s="2"/>
      <c r="H431" s="20">
        <f t="shared" si="27"/>
        <v>28</v>
      </c>
    </row>
    <row r="432" spans="1:8">
      <c r="A432" s="47" t="s">
        <v>17</v>
      </c>
      <c r="B432" s="72"/>
      <c r="C432" s="2"/>
      <c r="D432" s="76">
        <v>100</v>
      </c>
      <c r="E432" s="2"/>
      <c r="F432" s="2"/>
      <c r="G432" s="2"/>
      <c r="H432" s="20">
        <f t="shared" si="27"/>
        <v>100</v>
      </c>
    </row>
    <row r="433" spans="1:8">
      <c r="A433" s="47" t="s">
        <v>12</v>
      </c>
      <c r="B433" s="72">
        <v>15</v>
      </c>
      <c r="C433" s="72">
        <v>5</v>
      </c>
      <c r="D433" s="67"/>
      <c r="E433" s="2"/>
      <c r="F433" s="2"/>
      <c r="G433" s="2"/>
      <c r="H433" s="20">
        <f t="shared" si="27"/>
        <v>20</v>
      </c>
    </row>
    <row r="434" spans="1:8">
      <c r="A434" s="47" t="s">
        <v>92</v>
      </c>
      <c r="B434" s="67"/>
      <c r="C434" s="2"/>
      <c r="D434" s="72">
        <v>7</v>
      </c>
      <c r="E434" s="2"/>
      <c r="F434" s="2"/>
      <c r="G434" s="2"/>
      <c r="H434" s="20">
        <f t="shared" si="27"/>
        <v>7</v>
      </c>
    </row>
    <row r="435" spans="1:8">
      <c r="A435" s="47" t="s">
        <v>46</v>
      </c>
      <c r="B435" s="67"/>
      <c r="C435" s="2"/>
      <c r="D435" s="61">
        <v>5</v>
      </c>
      <c r="E435" s="72">
        <v>3</v>
      </c>
      <c r="F435" s="2"/>
      <c r="G435" s="2"/>
      <c r="H435" s="20">
        <f t="shared" si="27"/>
        <v>8</v>
      </c>
    </row>
    <row r="436" spans="1:8">
      <c r="A436" s="47" t="s">
        <v>44</v>
      </c>
      <c r="B436" s="67"/>
      <c r="C436" s="2"/>
      <c r="D436" s="73">
        <v>2</v>
      </c>
      <c r="E436" s="2"/>
      <c r="F436" s="2"/>
      <c r="G436" s="2"/>
      <c r="H436" s="20">
        <f t="shared" si="27"/>
        <v>2</v>
      </c>
    </row>
    <row r="437" spans="1:8">
      <c r="A437" s="47" t="s">
        <v>8</v>
      </c>
      <c r="B437" s="67"/>
      <c r="C437" s="2"/>
      <c r="D437" s="2"/>
      <c r="E437" s="72">
        <v>1</v>
      </c>
      <c r="F437" s="72">
        <v>1</v>
      </c>
      <c r="G437" s="2"/>
      <c r="H437" s="20">
        <f t="shared" si="27"/>
        <v>2</v>
      </c>
    </row>
    <row r="438" spans="1:8">
      <c r="A438" s="47" t="s">
        <v>7</v>
      </c>
      <c r="B438" s="68"/>
      <c r="C438" s="68"/>
      <c r="D438" s="52"/>
      <c r="E438" s="52"/>
      <c r="F438" s="68"/>
      <c r="G438" s="2"/>
      <c r="H438" s="20">
        <f t="shared" si="27"/>
        <v>0</v>
      </c>
    </row>
    <row r="439" spans="1:8">
      <c r="A439" s="47" t="s">
        <v>55</v>
      </c>
      <c r="B439" s="61"/>
      <c r="C439" s="2"/>
      <c r="D439" s="61">
        <v>2</v>
      </c>
      <c r="E439" s="67"/>
      <c r="F439" s="67"/>
      <c r="G439" s="2"/>
      <c r="H439" s="20">
        <f t="shared" si="27"/>
        <v>2</v>
      </c>
    </row>
    <row r="440" spans="1:8">
      <c r="A440" s="47" t="s">
        <v>47</v>
      </c>
      <c r="B440" s="2"/>
      <c r="C440" s="2"/>
      <c r="D440" s="77">
        <v>1</v>
      </c>
      <c r="E440" s="2"/>
      <c r="F440" s="2"/>
      <c r="G440" s="2"/>
      <c r="H440" s="20">
        <f t="shared" si="27"/>
        <v>1</v>
      </c>
    </row>
    <row r="441" spans="1:8">
      <c r="A441" s="47" t="s">
        <v>33</v>
      </c>
      <c r="B441" s="2"/>
      <c r="C441" s="67"/>
      <c r="D441" s="67"/>
      <c r="E441" s="67"/>
      <c r="F441" s="67"/>
      <c r="G441" s="2"/>
      <c r="H441" s="20">
        <f t="shared" si="27"/>
        <v>0</v>
      </c>
    </row>
    <row r="442" spans="1:8">
      <c r="A442" s="47" t="s">
        <v>54</v>
      </c>
      <c r="B442" s="2"/>
      <c r="C442" s="2"/>
      <c r="D442" s="2"/>
      <c r="E442" s="2"/>
      <c r="F442" s="2"/>
      <c r="G442" s="2"/>
      <c r="H442" s="20">
        <f t="shared" si="27"/>
        <v>0</v>
      </c>
    </row>
    <row r="443" spans="1:8">
      <c r="A443" s="47" t="s">
        <v>53</v>
      </c>
      <c r="B443" s="2"/>
      <c r="C443" s="67"/>
      <c r="D443" s="76">
        <v>1</v>
      </c>
      <c r="E443" s="67"/>
      <c r="F443" s="2"/>
      <c r="G443" s="2"/>
      <c r="H443" s="20">
        <f t="shared" si="27"/>
        <v>1</v>
      </c>
    </row>
    <row r="444" spans="1:8">
      <c r="A444" s="47" t="s">
        <v>4</v>
      </c>
      <c r="B444" s="2"/>
      <c r="C444" s="2"/>
      <c r="D444" s="2"/>
      <c r="E444" s="67"/>
      <c r="F444" s="67"/>
      <c r="G444" s="2"/>
      <c r="H444" s="20">
        <f t="shared" si="27"/>
        <v>0</v>
      </c>
    </row>
    <row r="445" spans="1:8">
      <c r="A445" s="47" t="s">
        <v>13</v>
      </c>
      <c r="B445" s="61"/>
      <c r="C445" s="67"/>
      <c r="D445" s="67"/>
      <c r="E445" s="67"/>
      <c r="F445" s="67"/>
      <c r="G445" s="2"/>
      <c r="H445" s="20">
        <f t="shared" si="27"/>
        <v>0</v>
      </c>
    </row>
    <row r="446" spans="1:8">
      <c r="A446" s="47" t="s">
        <v>93</v>
      </c>
      <c r="B446" s="67"/>
      <c r="C446" s="67"/>
      <c r="D446" s="67"/>
      <c r="E446" s="67"/>
      <c r="F446" s="67"/>
      <c r="G446" s="2"/>
      <c r="H446" s="20">
        <f t="shared" si="27"/>
        <v>0</v>
      </c>
    </row>
    <row r="447" spans="1:8">
      <c r="A447" s="2" t="s">
        <v>24</v>
      </c>
      <c r="B447" s="20">
        <f t="shared" ref="B447:G447" si="28">SUM(B424:B446)</f>
        <v>29</v>
      </c>
      <c r="C447" s="20">
        <f t="shared" si="28"/>
        <v>5285</v>
      </c>
      <c r="D447" s="20">
        <f t="shared" si="28"/>
        <v>9070</v>
      </c>
      <c r="E447" s="20">
        <f t="shared" si="28"/>
        <v>4068</v>
      </c>
      <c r="F447" s="20">
        <f t="shared" si="28"/>
        <v>1176</v>
      </c>
      <c r="G447" s="20">
        <f t="shared" si="28"/>
        <v>0</v>
      </c>
      <c r="H447" s="20">
        <f t="shared" si="27"/>
        <v>19628</v>
      </c>
    </row>
    <row r="450" spans="1:8">
      <c r="A450" s="1" t="s">
        <v>118</v>
      </c>
    </row>
    <row r="452" spans="1:8">
      <c r="A452" s="46" t="s">
        <v>99</v>
      </c>
      <c r="B452" s="46"/>
      <c r="C452" s="46"/>
      <c r="D452" s="2"/>
      <c r="E452" s="2"/>
      <c r="F452" s="2"/>
      <c r="G452" s="2"/>
      <c r="H452" s="2"/>
    </row>
    <row r="453" spans="1:8">
      <c r="A453" s="63"/>
      <c r="B453" s="63"/>
      <c r="C453" s="63"/>
      <c r="D453" s="63"/>
      <c r="E453" s="63"/>
      <c r="F453" s="63"/>
      <c r="G453" s="63"/>
      <c r="H453" s="2"/>
    </row>
    <row r="454" spans="1:8">
      <c r="A454" s="2" t="s">
        <v>117</v>
      </c>
      <c r="B454" s="63"/>
      <c r="C454" s="63"/>
      <c r="D454" s="63" t="s">
        <v>30</v>
      </c>
      <c r="E454" s="63"/>
      <c r="F454" s="63"/>
      <c r="G454" s="63"/>
      <c r="H454" s="2"/>
    </row>
    <row r="455" spans="1:8">
      <c r="A455" s="1"/>
      <c r="B455" s="49"/>
      <c r="C455" s="49"/>
      <c r="D455" s="49"/>
      <c r="E455" s="49"/>
      <c r="F455" s="49"/>
      <c r="G455" s="49"/>
      <c r="H455" s="2"/>
    </row>
    <row r="456" spans="1:8">
      <c r="A456" s="61"/>
      <c r="B456" s="61" t="s">
        <v>20</v>
      </c>
      <c r="C456" s="61" t="s">
        <v>21</v>
      </c>
      <c r="D456" s="61"/>
      <c r="E456" s="2"/>
      <c r="F456" s="61"/>
      <c r="G456" s="61"/>
      <c r="H456" s="2"/>
    </row>
    <row r="457" spans="1:8">
      <c r="A457" s="4" t="s">
        <v>19</v>
      </c>
      <c r="B457" s="4">
        <v>26</v>
      </c>
      <c r="C457" s="4">
        <v>1</v>
      </c>
      <c r="D457" s="4">
        <v>6</v>
      </c>
      <c r="E457" s="4">
        <v>11</v>
      </c>
      <c r="F457" s="4">
        <v>16</v>
      </c>
      <c r="G457" s="4">
        <v>21</v>
      </c>
      <c r="H457" s="4" t="s">
        <v>24</v>
      </c>
    </row>
    <row r="458" spans="1:8">
      <c r="A458" s="2" t="s">
        <v>11</v>
      </c>
      <c r="B458" s="53">
        <v>0</v>
      </c>
      <c r="C458" s="53">
        <v>0</v>
      </c>
      <c r="D458" s="53">
        <v>1326</v>
      </c>
      <c r="E458" s="53">
        <v>814</v>
      </c>
      <c r="F458" s="53">
        <v>942</v>
      </c>
      <c r="G458" s="2">
        <v>146</v>
      </c>
      <c r="H458" s="53">
        <f>SUM(B458:G458)</f>
        <v>3228</v>
      </c>
    </row>
    <row r="459" spans="1:8">
      <c r="A459" s="2" t="s">
        <v>17</v>
      </c>
      <c r="B459" s="53">
        <v>0</v>
      </c>
      <c r="C459" s="53">
        <v>40</v>
      </c>
      <c r="D459" s="53">
        <v>500</v>
      </c>
      <c r="E459" s="53">
        <v>1000</v>
      </c>
      <c r="F459" s="53">
        <v>84</v>
      </c>
      <c r="G459" s="2">
        <v>6</v>
      </c>
      <c r="H459" s="53">
        <f t="shared" ref="H459:H482" si="29">SUM(B459:G459)</f>
        <v>1630</v>
      </c>
    </row>
    <row r="460" spans="1:8">
      <c r="A460" s="2" t="s">
        <v>14</v>
      </c>
      <c r="B460" s="53">
        <v>0</v>
      </c>
      <c r="C460" s="53">
        <v>40</v>
      </c>
      <c r="D460" s="53">
        <v>500</v>
      </c>
      <c r="E460" s="53">
        <v>420</v>
      </c>
      <c r="F460" s="53">
        <v>120</v>
      </c>
      <c r="G460" s="2">
        <v>12</v>
      </c>
      <c r="H460" s="53">
        <f t="shared" si="29"/>
        <v>1092</v>
      </c>
    </row>
    <row r="461" spans="1:8">
      <c r="A461" s="2" t="s">
        <v>2</v>
      </c>
      <c r="B461" s="53">
        <v>5</v>
      </c>
      <c r="C461" s="53">
        <v>68</v>
      </c>
      <c r="D461" s="53">
        <v>37</v>
      </c>
      <c r="E461" s="53">
        <v>51</v>
      </c>
      <c r="F461" s="53">
        <v>14</v>
      </c>
      <c r="G461" s="2">
        <v>2</v>
      </c>
      <c r="H461" s="53">
        <f t="shared" si="29"/>
        <v>177</v>
      </c>
    </row>
    <row r="462" spans="1:8">
      <c r="A462" s="2" t="s">
        <v>9</v>
      </c>
      <c r="B462" s="53">
        <v>0</v>
      </c>
      <c r="C462" s="53">
        <v>23</v>
      </c>
      <c r="D462" s="53">
        <v>29</v>
      </c>
      <c r="E462" s="53">
        <v>4</v>
      </c>
      <c r="F462" s="53">
        <v>106</v>
      </c>
      <c r="G462" s="2">
        <v>110</v>
      </c>
      <c r="H462" s="53">
        <f t="shared" si="29"/>
        <v>272</v>
      </c>
    </row>
    <row r="463" spans="1:8">
      <c r="A463" s="2" t="s">
        <v>12</v>
      </c>
      <c r="B463" s="53">
        <v>0</v>
      </c>
      <c r="C463" s="53">
        <v>0</v>
      </c>
      <c r="D463" s="53">
        <v>44</v>
      </c>
      <c r="E463" s="53">
        <v>49</v>
      </c>
      <c r="F463" s="53">
        <v>43</v>
      </c>
      <c r="G463" s="2"/>
      <c r="H463" s="53">
        <f t="shared" si="29"/>
        <v>136</v>
      </c>
    </row>
    <row r="464" spans="1:8">
      <c r="A464" s="2" t="s">
        <v>1</v>
      </c>
      <c r="B464" s="53">
        <v>0</v>
      </c>
      <c r="C464" s="53">
        <v>0</v>
      </c>
      <c r="D464" s="53">
        <v>15</v>
      </c>
      <c r="E464" s="53">
        <v>81</v>
      </c>
      <c r="F464" s="53">
        <v>34</v>
      </c>
      <c r="G464" s="2">
        <v>34</v>
      </c>
      <c r="H464" s="53">
        <f t="shared" si="29"/>
        <v>164</v>
      </c>
    </row>
    <row r="465" spans="1:8">
      <c r="A465" s="2" t="s">
        <v>15</v>
      </c>
      <c r="B465" s="53">
        <v>0</v>
      </c>
      <c r="C465" s="53">
        <v>0</v>
      </c>
      <c r="D465" s="53">
        <v>0</v>
      </c>
      <c r="E465" s="53">
        <v>119</v>
      </c>
      <c r="F465" s="53">
        <v>5</v>
      </c>
      <c r="G465" s="2">
        <v>1</v>
      </c>
      <c r="H465" s="53">
        <f t="shared" si="29"/>
        <v>125</v>
      </c>
    </row>
    <row r="466" spans="1:8">
      <c r="A466" s="2" t="s">
        <v>18</v>
      </c>
      <c r="B466" s="53">
        <v>0</v>
      </c>
      <c r="C466" s="53">
        <v>1</v>
      </c>
      <c r="D466" s="53">
        <v>103</v>
      </c>
      <c r="E466" s="53">
        <v>0</v>
      </c>
      <c r="F466" s="53">
        <v>0</v>
      </c>
      <c r="G466" s="2"/>
      <c r="H466" s="53">
        <f t="shared" si="29"/>
        <v>104</v>
      </c>
    </row>
    <row r="467" spans="1:8">
      <c r="A467" s="2" t="s">
        <v>82</v>
      </c>
      <c r="B467" s="53">
        <v>0</v>
      </c>
      <c r="C467" s="53">
        <v>0</v>
      </c>
      <c r="D467" s="53">
        <v>65</v>
      </c>
      <c r="E467" s="53">
        <v>17</v>
      </c>
      <c r="F467" s="53">
        <v>17</v>
      </c>
      <c r="G467" s="2"/>
      <c r="H467" s="53">
        <f t="shared" si="29"/>
        <v>99</v>
      </c>
    </row>
    <row r="468" spans="1:8">
      <c r="A468" s="2" t="s">
        <v>10</v>
      </c>
      <c r="B468" s="53">
        <v>0</v>
      </c>
      <c r="C468" s="53">
        <v>7</v>
      </c>
      <c r="D468" s="53">
        <v>15</v>
      </c>
      <c r="E468" s="53">
        <v>49</v>
      </c>
      <c r="F468" s="53">
        <v>10</v>
      </c>
      <c r="G468" s="2"/>
      <c r="H468" s="53">
        <f t="shared" si="29"/>
        <v>81</v>
      </c>
    </row>
    <row r="469" spans="1:8">
      <c r="A469" s="67" t="s">
        <v>53</v>
      </c>
      <c r="B469" s="53">
        <v>0</v>
      </c>
      <c r="C469" s="53">
        <v>0</v>
      </c>
      <c r="D469" s="53">
        <v>18</v>
      </c>
      <c r="E469" s="53">
        <v>0</v>
      </c>
      <c r="F469" s="53">
        <v>0</v>
      </c>
      <c r="G469" s="2"/>
      <c r="H469" s="53">
        <f t="shared" si="29"/>
        <v>18</v>
      </c>
    </row>
    <row r="470" spans="1:8">
      <c r="A470" s="2" t="s">
        <v>3</v>
      </c>
      <c r="B470" s="53">
        <v>1</v>
      </c>
      <c r="C470" s="53">
        <v>4</v>
      </c>
      <c r="D470" s="53">
        <v>2</v>
      </c>
      <c r="E470" s="53">
        <v>5</v>
      </c>
      <c r="F470" s="53">
        <v>5</v>
      </c>
      <c r="G470" s="53">
        <v>3</v>
      </c>
      <c r="H470" s="53">
        <f t="shared" si="29"/>
        <v>20</v>
      </c>
    </row>
    <row r="471" spans="1:8">
      <c r="A471" s="2" t="s">
        <v>45</v>
      </c>
      <c r="B471" s="53">
        <v>0</v>
      </c>
      <c r="C471" s="53">
        <v>2</v>
      </c>
      <c r="D471" s="53">
        <v>2</v>
      </c>
      <c r="E471" s="53">
        <v>4</v>
      </c>
      <c r="F471" s="53">
        <v>3</v>
      </c>
      <c r="G471" s="2"/>
      <c r="H471" s="53">
        <f t="shared" si="29"/>
        <v>11</v>
      </c>
    </row>
    <row r="472" spans="1:8">
      <c r="A472" s="2" t="s">
        <v>7</v>
      </c>
      <c r="B472" s="53">
        <v>0</v>
      </c>
      <c r="C472" s="53">
        <v>1</v>
      </c>
      <c r="D472" s="53">
        <v>0</v>
      </c>
      <c r="E472" s="53">
        <v>9</v>
      </c>
      <c r="F472" s="53">
        <v>0</v>
      </c>
      <c r="G472" s="2"/>
      <c r="H472" s="53">
        <f t="shared" si="29"/>
        <v>10</v>
      </c>
    </row>
    <row r="473" spans="1:8">
      <c r="A473" s="2" t="s">
        <v>8</v>
      </c>
      <c r="B473" s="53">
        <v>0</v>
      </c>
      <c r="C473" s="53">
        <v>0</v>
      </c>
      <c r="D473" s="53">
        <v>0</v>
      </c>
      <c r="E473" s="53">
        <v>1</v>
      </c>
      <c r="F473" s="53">
        <v>8</v>
      </c>
      <c r="G473" s="2">
        <v>2</v>
      </c>
      <c r="H473" s="53">
        <f t="shared" si="29"/>
        <v>11</v>
      </c>
    </row>
    <row r="474" spans="1:8">
      <c r="A474" s="2" t="s">
        <v>43</v>
      </c>
      <c r="B474" s="53">
        <v>0</v>
      </c>
      <c r="C474" s="53">
        <v>0</v>
      </c>
      <c r="D474" s="53">
        <v>4</v>
      </c>
      <c r="E474" s="53">
        <v>0</v>
      </c>
      <c r="F474" s="53">
        <v>0</v>
      </c>
      <c r="G474" s="2"/>
      <c r="H474" s="53">
        <f t="shared" si="29"/>
        <v>4</v>
      </c>
    </row>
    <row r="475" spans="1:8">
      <c r="A475" s="2" t="s">
        <v>47</v>
      </c>
      <c r="B475" s="53">
        <v>0</v>
      </c>
      <c r="C475" s="53">
        <v>0</v>
      </c>
      <c r="D475" s="53">
        <v>0</v>
      </c>
      <c r="E475" s="53">
        <v>1</v>
      </c>
      <c r="F475" s="53">
        <v>2</v>
      </c>
      <c r="G475" s="2"/>
      <c r="H475" s="53">
        <f t="shared" si="29"/>
        <v>3</v>
      </c>
    </row>
    <row r="476" spans="1:8">
      <c r="A476" s="81" t="s">
        <v>52</v>
      </c>
      <c r="B476" s="53">
        <v>0</v>
      </c>
      <c r="C476" s="53">
        <v>0</v>
      </c>
      <c r="D476" s="53">
        <v>0</v>
      </c>
      <c r="E476" s="53">
        <v>3</v>
      </c>
      <c r="F476" s="53">
        <v>0</v>
      </c>
      <c r="G476" s="2"/>
      <c r="H476" s="53">
        <f t="shared" si="29"/>
        <v>3</v>
      </c>
    </row>
    <row r="477" spans="1:8">
      <c r="A477" s="2" t="s">
        <v>44</v>
      </c>
      <c r="B477" s="53">
        <v>0</v>
      </c>
      <c r="C477" s="53">
        <v>0</v>
      </c>
      <c r="D477" s="53">
        <v>0</v>
      </c>
      <c r="E477" s="53">
        <v>1</v>
      </c>
      <c r="F477" s="53">
        <v>2</v>
      </c>
      <c r="G477" s="2"/>
      <c r="H477" s="53">
        <f t="shared" si="29"/>
        <v>3</v>
      </c>
    </row>
    <row r="478" spans="1:8">
      <c r="A478" s="2" t="s">
        <v>46</v>
      </c>
      <c r="B478" s="53">
        <v>0</v>
      </c>
      <c r="C478" s="53">
        <v>0</v>
      </c>
      <c r="D478" s="53">
        <v>0</v>
      </c>
      <c r="E478" s="53">
        <v>1</v>
      </c>
      <c r="F478" s="53">
        <v>0</v>
      </c>
      <c r="G478" s="2"/>
      <c r="H478" s="53">
        <f t="shared" si="29"/>
        <v>1</v>
      </c>
    </row>
    <row r="479" spans="1:8">
      <c r="A479" s="2" t="s">
        <v>33</v>
      </c>
      <c r="B479" s="53">
        <v>0</v>
      </c>
      <c r="C479" s="53">
        <v>0</v>
      </c>
      <c r="D479" s="53">
        <v>0</v>
      </c>
      <c r="E479" s="53">
        <v>1</v>
      </c>
      <c r="F479" s="53">
        <v>0</v>
      </c>
      <c r="G479" s="2"/>
      <c r="H479" s="53">
        <f t="shared" si="29"/>
        <v>1</v>
      </c>
    </row>
    <row r="480" spans="1:8">
      <c r="A480" s="2" t="s">
        <v>54</v>
      </c>
      <c r="B480" s="53">
        <v>0</v>
      </c>
      <c r="C480" s="53">
        <v>0</v>
      </c>
      <c r="D480" s="53">
        <v>0</v>
      </c>
      <c r="E480" s="53">
        <v>0</v>
      </c>
      <c r="F480" s="53">
        <v>1</v>
      </c>
      <c r="G480" s="2"/>
      <c r="H480" s="53">
        <f t="shared" si="29"/>
        <v>1</v>
      </c>
    </row>
    <row r="481" spans="1:8">
      <c r="A481" s="2" t="s">
        <v>16</v>
      </c>
      <c r="B481" s="53">
        <v>0</v>
      </c>
      <c r="C481" s="53">
        <v>0</v>
      </c>
      <c r="D481" s="53">
        <v>1</v>
      </c>
      <c r="E481" s="53">
        <v>0</v>
      </c>
      <c r="F481" s="53">
        <v>0</v>
      </c>
      <c r="G481" s="2"/>
      <c r="H481" s="53">
        <f t="shared" si="29"/>
        <v>1</v>
      </c>
    </row>
    <row r="482" spans="1:8">
      <c r="A482" s="46" t="s">
        <v>24</v>
      </c>
      <c r="B482" s="53">
        <v>6</v>
      </c>
      <c r="C482" s="53">
        <v>186</v>
      </c>
      <c r="D482" s="53">
        <v>2661</v>
      </c>
      <c r="E482" s="53">
        <v>2630</v>
      </c>
      <c r="F482" s="53">
        <v>1396</v>
      </c>
      <c r="G482" s="2">
        <f>SUM(G458:G481)</f>
        <v>316</v>
      </c>
      <c r="H482" s="53">
        <f t="shared" si="29"/>
        <v>7195</v>
      </c>
    </row>
    <row r="483" spans="1:8">
      <c r="A483" s="2"/>
      <c r="B483" s="2"/>
      <c r="C483" s="2"/>
      <c r="D483" s="2"/>
      <c r="E483" s="2"/>
      <c r="F483" s="2"/>
      <c r="G483" s="2"/>
      <c r="H483" s="20"/>
    </row>
    <row r="484" spans="1:8">
      <c r="A484" s="2"/>
      <c r="B484" s="2"/>
      <c r="C484" s="2"/>
      <c r="D484" s="2"/>
      <c r="E484" s="2"/>
      <c r="F484" s="2"/>
      <c r="G484" s="2"/>
      <c r="H484" s="2"/>
    </row>
    <row r="485" spans="1:8">
      <c r="A485" s="2" t="s">
        <v>119</v>
      </c>
      <c r="B485" s="2"/>
      <c r="C485" s="2"/>
      <c r="D485" s="2"/>
      <c r="E485" s="2"/>
      <c r="F485" s="2"/>
      <c r="G485" s="2"/>
      <c r="H485" s="2"/>
    </row>
    <row r="486" spans="1:8">
      <c r="A486" s="1"/>
      <c r="B486" s="2"/>
      <c r="C486" s="2"/>
      <c r="D486" s="2"/>
      <c r="E486" s="2"/>
      <c r="F486" s="2"/>
      <c r="G486" s="2"/>
      <c r="H486" s="2"/>
    </row>
    <row r="487" spans="1:8">
      <c r="A487" s="2"/>
      <c r="B487" s="61" t="s">
        <v>20</v>
      </c>
      <c r="C487" s="12" t="s">
        <v>21</v>
      </c>
      <c r="D487" s="2"/>
      <c r="E487" s="2"/>
      <c r="F487" s="2"/>
      <c r="G487" s="2"/>
      <c r="H487" s="2"/>
    </row>
    <row r="488" spans="1:8">
      <c r="A488" s="4" t="s">
        <v>19</v>
      </c>
      <c r="B488" s="4">
        <v>26</v>
      </c>
      <c r="C488" s="4">
        <v>1</v>
      </c>
      <c r="D488" s="4">
        <v>6</v>
      </c>
      <c r="E488" s="4">
        <v>11</v>
      </c>
      <c r="F488" s="4">
        <v>16</v>
      </c>
      <c r="G488" s="4">
        <v>21</v>
      </c>
      <c r="H488" s="4" t="s">
        <v>24</v>
      </c>
    </row>
    <row r="489" spans="1:8">
      <c r="A489" s="2" t="s">
        <v>11</v>
      </c>
      <c r="B489" s="53">
        <v>0</v>
      </c>
      <c r="C489" s="53">
        <v>0</v>
      </c>
      <c r="D489" s="53">
        <v>1326</v>
      </c>
      <c r="E489" s="53">
        <v>774</v>
      </c>
      <c r="F489" s="53">
        <v>925</v>
      </c>
      <c r="G489" s="53">
        <v>46</v>
      </c>
      <c r="H489" s="53">
        <f>SUM(B489:G489)</f>
        <v>3071</v>
      </c>
    </row>
    <row r="490" spans="1:8">
      <c r="A490" s="2" t="s">
        <v>14</v>
      </c>
      <c r="B490" s="53">
        <v>0</v>
      </c>
      <c r="C490" s="53">
        <v>40</v>
      </c>
      <c r="D490" s="53">
        <v>500</v>
      </c>
      <c r="E490" s="53">
        <v>419</v>
      </c>
      <c r="F490" s="53">
        <v>120</v>
      </c>
      <c r="G490" s="53">
        <v>12</v>
      </c>
      <c r="H490" s="53">
        <f t="shared" ref="H490:H508" si="30">SUM(B490:G490)</f>
        <v>1091</v>
      </c>
    </row>
    <row r="491" spans="1:8">
      <c r="A491" s="2" t="s">
        <v>2</v>
      </c>
      <c r="B491" s="53">
        <v>5</v>
      </c>
      <c r="C491" s="53">
        <v>68</v>
      </c>
      <c r="D491" s="53">
        <v>37</v>
      </c>
      <c r="E491" s="53">
        <v>46</v>
      </c>
      <c r="F491" s="53">
        <v>14</v>
      </c>
      <c r="G491" s="2"/>
      <c r="H491" s="53">
        <f t="shared" si="30"/>
        <v>170</v>
      </c>
    </row>
    <row r="492" spans="1:8">
      <c r="A492" s="2" t="s">
        <v>1</v>
      </c>
      <c r="B492" s="53">
        <v>0</v>
      </c>
      <c r="C492" s="53">
        <v>0</v>
      </c>
      <c r="D492" s="53">
        <v>15</v>
      </c>
      <c r="E492" s="53">
        <v>81</v>
      </c>
      <c r="F492" s="53">
        <v>31</v>
      </c>
      <c r="G492" s="53">
        <v>32</v>
      </c>
      <c r="H492" s="53">
        <f t="shared" si="30"/>
        <v>159</v>
      </c>
    </row>
    <row r="493" spans="1:8">
      <c r="A493" s="2" t="s">
        <v>12</v>
      </c>
      <c r="B493" s="53">
        <v>0</v>
      </c>
      <c r="C493" s="53">
        <v>0</v>
      </c>
      <c r="D493" s="53">
        <v>44</v>
      </c>
      <c r="E493" s="53">
        <v>49</v>
      </c>
      <c r="F493" s="53">
        <v>28</v>
      </c>
      <c r="G493" s="2"/>
      <c r="H493" s="53">
        <f t="shared" si="30"/>
        <v>121</v>
      </c>
    </row>
    <row r="494" spans="1:8">
      <c r="A494" s="2" t="s">
        <v>18</v>
      </c>
      <c r="B494" s="53">
        <v>0</v>
      </c>
      <c r="C494" s="53">
        <v>0</v>
      </c>
      <c r="D494" s="53">
        <v>103</v>
      </c>
      <c r="E494" s="53">
        <v>0</v>
      </c>
      <c r="F494" s="53">
        <v>0</v>
      </c>
      <c r="G494" s="2"/>
      <c r="H494" s="53">
        <f t="shared" si="30"/>
        <v>103</v>
      </c>
    </row>
    <row r="495" spans="1:8">
      <c r="A495" s="2" t="s">
        <v>82</v>
      </c>
      <c r="B495" s="53">
        <v>0</v>
      </c>
      <c r="C495" s="53">
        <v>0</v>
      </c>
      <c r="D495" s="53">
        <v>63</v>
      </c>
      <c r="E495" s="53">
        <v>17</v>
      </c>
      <c r="F495" s="53">
        <v>17</v>
      </c>
      <c r="G495" s="2"/>
      <c r="H495" s="53">
        <f t="shared" si="30"/>
        <v>97</v>
      </c>
    </row>
    <row r="496" spans="1:8">
      <c r="A496" s="2" t="s">
        <v>10</v>
      </c>
      <c r="B496" s="53">
        <v>0</v>
      </c>
      <c r="C496" s="53">
        <v>0</v>
      </c>
      <c r="D496" s="53">
        <v>15</v>
      </c>
      <c r="E496" s="53">
        <v>29</v>
      </c>
      <c r="F496" s="53">
        <v>2</v>
      </c>
      <c r="G496" s="2"/>
      <c r="H496" s="53">
        <f t="shared" si="30"/>
        <v>46</v>
      </c>
    </row>
    <row r="497" spans="1:8">
      <c r="A497" s="2" t="s">
        <v>15</v>
      </c>
      <c r="B497" s="53">
        <v>0</v>
      </c>
      <c r="C497" s="53">
        <v>0</v>
      </c>
      <c r="D497" s="53">
        <v>0</v>
      </c>
      <c r="E497" s="53">
        <v>19</v>
      </c>
      <c r="F497" s="53">
        <v>2</v>
      </c>
      <c r="G497" s="53">
        <v>1</v>
      </c>
      <c r="H497" s="53">
        <f t="shared" si="30"/>
        <v>22</v>
      </c>
    </row>
    <row r="498" spans="1:8">
      <c r="A498" s="2" t="s">
        <v>53</v>
      </c>
      <c r="B498" s="53">
        <v>0</v>
      </c>
      <c r="C498" s="53">
        <v>0</v>
      </c>
      <c r="D498" s="53">
        <v>18</v>
      </c>
      <c r="E498" s="53">
        <v>0</v>
      </c>
      <c r="F498" s="53">
        <v>0</v>
      </c>
      <c r="G498" s="2"/>
      <c r="H498" s="53">
        <f t="shared" si="30"/>
        <v>18</v>
      </c>
    </row>
    <row r="499" spans="1:8">
      <c r="A499" s="2" t="s">
        <v>43</v>
      </c>
      <c r="B499" s="53">
        <v>0</v>
      </c>
      <c r="C499" s="53">
        <v>0</v>
      </c>
      <c r="D499" s="53">
        <v>4</v>
      </c>
      <c r="E499" s="53">
        <v>0</v>
      </c>
      <c r="F499" s="53">
        <v>0</v>
      </c>
      <c r="G499" s="2"/>
      <c r="H499" s="53">
        <f t="shared" si="30"/>
        <v>4</v>
      </c>
    </row>
    <row r="500" spans="1:8">
      <c r="A500" s="2" t="s">
        <v>3</v>
      </c>
      <c r="B500" s="53">
        <v>0</v>
      </c>
      <c r="C500" s="53">
        <v>1</v>
      </c>
      <c r="D500" s="53">
        <v>1</v>
      </c>
      <c r="E500" s="53">
        <v>1</v>
      </c>
      <c r="F500" s="53">
        <v>1</v>
      </c>
      <c r="G500" s="53">
        <v>3</v>
      </c>
      <c r="H500" s="53">
        <f t="shared" si="30"/>
        <v>7</v>
      </c>
    </row>
    <row r="501" spans="1:8">
      <c r="A501" s="2" t="s">
        <v>9</v>
      </c>
      <c r="B501" s="53">
        <v>0</v>
      </c>
      <c r="C501" s="53">
        <v>0</v>
      </c>
      <c r="D501" s="53">
        <v>0</v>
      </c>
      <c r="E501" s="53">
        <v>4</v>
      </c>
      <c r="F501" s="53">
        <v>0</v>
      </c>
      <c r="G501" s="53">
        <v>65</v>
      </c>
      <c r="H501" s="53">
        <f t="shared" si="30"/>
        <v>69</v>
      </c>
    </row>
    <row r="502" spans="1:8">
      <c r="A502" s="2" t="s">
        <v>100</v>
      </c>
      <c r="B502" s="53">
        <v>0</v>
      </c>
      <c r="C502" s="53">
        <v>0</v>
      </c>
      <c r="D502" s="53">
        <v>0</v>
      </c>
      <c r="E502" s="53">
        <v>1</v>
      </c>
      <c r="F502" s="53">
        <v>2</v>
      </c>
      <c r="G502" s="2"/>
      <c r="H502" s="53">
        <f t="shared" si="30"/>
        <v>3</v>
      </c>
    </row>
    <row r="503" spans="1:8">
      <c r="A503" s="2" t="s">
        <v>52</v>
      </c>
      <c r="B503" s="53">
        <v>0</v>
      </c>
      <c r="C503" s="53">
        <v>0</v>
      </c>
      <c r="D503" s="53">
        <v>0</v>
      </c>
      <c r="E503" s="53">
        <v>3</v>
      </c>
      <c r="F503" s="53">
        <v>0</v>
      </c>
      <c r="G503" s="2"/>
      <c r="H503" s="53">
        <f t="shared" si="30"/>
        <v>3</v>
      </c>
    </row>
    <row r="504" spans="1:8">
      <c r="A504" s="2" t="s">
        <v>44</v>
      </c>
      <c r="B504" s="53">
        <v>0</v>
      </c>
      <c r="C504" s="53">
        <v>0</v>
      </c>
      <c r="D504" s="53">
        <v>0</v>
      </c>
      <c r="E504" s="53">
        <v>1</v>
      </c>
      <c r="F504" s="53">
        <v>2</v>
      </c>
      <c r="G504" s="2"/>
      <c r="H504" s="53">
        <f t="shared" si="30"/>
        <v>3</v>
      </c>
    </row>
    <row r="505" spans="1:8">
      <c r="A505" s="2" t="s">
        <v>8</v>
      </c>
      <c r="B505" s="53">
        <v>0</v>
      </c>
      <c r="C505" s="53">
        <v>0</v>
      </c>
      <c r="D505" s="53">
        <v>0</v>
      </c>
      <c r="E505" s="53">
        <v>1</v>
      </c>
      <c r="F505" s="53">
        <v>2</v>
      </c>
      <c r="G505" s="2"/>
      <c r="H505" s="53">
        <f t="shared" si="30"/>
        <v>3</v>
      </c>
    </row>
    <row r="506" spans="1:8">
      <c r="A506" s="2" t="s">
        <v>7</v>
      </c>
      <c r="B506" s="53">
        <v>0</v>
      </c>
      <c r="C506" s="53">
        <v>1</v>
      </c>
      <c r="D506" s="53">
        <v>0</v>
      </c>
      <c r="E506" s="53">
        <v>1</v>
      </c>
      <c r="F506" s="53">
        <v>0</v>
      </c>
      <c r="G506" s="2"/>
      <c r="H506" s="53">
        <f t="shared" si="30"/>
        <v>2</v>
      </c>
    </row>
    <row r="507" spans="1:8">
      <c r="A507" s="2" t="s">
        <v>33</v>
      </c>
      <c r="B507" s="53">
        <v>0</v>
      </c>
      <c r="C507" s="53">
        <v>0</v>
      </c>
      <c r="D507" s="53">
        <v>0</v>
      </c>
      <c r="E507" s="53">
        <v>1</v>
      </c>
      <c r="F507" s="53">
        <v>0</v>
      </c>
      <c r="G507" s="2"/>
      <c r="H507" s="53">
        <f t="shared" si="30"/>
        <v>1</v>
      </c>
    </row>
    <row r="508" spans="1:8">
      <c r="A508" s="2" t="s">
        <v>54</v>
      </c>
      <c r="B508" s="53">
        <v>0</v>
      </c>
      <c r="C508" s="53">
        <v>0</v>
      </c>
      <c r="D508" s="53">
        <v>0</v>
      </c>
      <c r="E508" s="53">
        <v>0</v>
      </c>
      <c r="F508" s="53">
        <v>1</v>
      </c>
      <c r="G508" s="2"/>
      <c r="H508" s="53">
        <f t="shared" si="30"/>
        <v>1</v>
      </c>
    </row>
    <row r="509" spans="1:8">
      <c r="A509" s="46" t="s">
        <v>24</v>
      </c>
      <c r="B509" s="53">
        <v>5</v>
      </c>
      <c r="C509" s="53">
        <v>110</v>
      </c>
      <c r="D509" s="53">
        <v>2126</v>
      </c>
      <c r="E509" s="53">
        <v>1447</v>
      </c>
      <c r="F509" s="53">
        <v>1147</v>
      </c>
      <c r="G509" s="20">
        <f>SUM(G489:G508)</f>
        <v>159</v>
      </c>
      <c r="H509" s="53">
        <f>SUM(H489:H508)</f>
        <v>4994</v>
      </c>
    </row>
    <row r="510" spans="1:8">
      <c r="A510" s="2"/>
      <c r="B510" s="53"/>
      <c r="C510" s="53"/>
      <c r="D510" s="53"/>
      <c r="E510" s="53"/>
      <c r="F510" s="53"/>
      <c r="G510" s="53"/>
      <c r="H510" s="2"/>
    </row>
    <row r="511" spans="1:8">
      <c r="A511" s="2"/>
      <c r="B511" s="2"/>
      <c r="C511" s="2"/>
      <c r="D511" s="2"/>
      <c r="E511" s="2"/>
      <c r="F511" s="2"/>
      <c r="G511" s="2"/>
      <c r="H511" s="2"/>
    </row>
    <row r="512" spans="1:8">
      <c r="A512" s="46" t="s">
        <v>101</v>
      </c>
      <c r="B512" s="46"/>
      <c r="C512" s="46"/>
      <c r="D512" s="2"/>
      <c r="E512" s="2"/>
      <c r="F512" s="2"/>
      <c r="G512" s="2"/>
      <c r="H512" s="2"/>
    </row>
    <row r="513" spans="1:8">
      <c r="A513" s="2"/>
      <c r="B513" s="2"/>
      <c r="C513" s="2"/>
      <c r="D513" s="2"/>
      <c r="E513" s="2"/>
      <c r="F513" s="2"/>
      <c r="G513" s="2"/>
      <c r="H513" s="2"/>
    </row>
    <row r="514" spans="1:8">
      <c r="A514" s="1" t="s">
        <v>125</v>
      </c>
      <c r="B514" s="2"/>
      <c r="C514" s="2"/>
      <c r="D514" s="2" t="s">
        <v>30</v>
      </c>
      <c r="E514" s="2"/>
      <c r="F514" s="2"/>
      <c r="G514" s="2"/>
      <c r="H514" s="2"/>
    </row>
    <row r="515" spans="1:8">
      <c r="A515" s="2" t="s">
        <v>102</v>
      </c>
      <c r="B515" s="2"/>
      <c r="C515" s="2"/>
      <c r="D515" s="2"/>
      <c r="E515" s="2"/>
      <c r="F515" s="2"/>
      <c r="G515" s="2"/>
      <c r="H515" s="2"/>
    </row>
    <row r="516" spans="1:8">
      <c r="A516" s="2"/>
      <c r="B516" s="2" t="s">
        <v>20</v>
      </c>
      <c r="C516" s="2"/>
      <c r="D516" s="2" t="s">
        <v>21</v>
      </c>
      <c r="E516" s="2"/>
      <c r="F516" s="2"/>
      <c r="G516" s="2"/>
      <c r="H516" s="2"/>
    </row>
    <row r="517" spans="1:8">
      <c r="A517" s="6" t="s">
        <v>19</v>
      </c>
      <c r="B517" s="4">
        <v>25</v>
      </c>
      <c r="C517" s="4">
        <v>30</v>
      </c>
      <c r="D517" s="4">
        <v>5</v>
      </c>
      <c r="E517" s="4">
        <v>10</v>
      </c>
      <c r="F517" s="4">
        <v>15</v>
      </c>
      <c r="G517" s="4">
        <v>20</v>
      </c>
      <c r="H517" s="4" t="s">
        <v>24</v>
      </c>
    </row>
    <row r="518" spans="1:8">
      <c r="A518" s="3" t="s">
        <v>1</v>
      </c>
      <c r="B518" s="97">
        <v>0</v>
      </c>
      <c r="C518" s="97">
        <v>3</v>
      </c>
      <c r="D518" s="97">
        <v>0</v>
      </c>
      <c r="E518" s="97">
        <v>5</v>
      </c>
      <c r="F518" s="97">
        <v>128</v>
      </c>
      <c r="G518" s="97">
        <v>54</v>
      </c>
      <c r="H518" s="97">
        <f>SUM(B518:G518)</f>
        <v>190</v>
      </c>
    </row>
    <row r="519" spans="1:8">
      <c r="A519" s="3" t="s">
        <v>103</v>
      </c>
      <c r="B519" s="97">
        <v>0</v>
      </c>
      <c r="C519" s="97">
        <v>0</v>
      </c>
      <c r="D519" s="97">
        <v>0</v>
      </c>
      <c r="E519" s="97">
        <v>0</v>
      </c>
      <c r="F519" s="97">
        <v>0</v>
      </c>
      <c r="G519" s="97">
        <v>0</v>
      </c>
      <c r="H519" s="97">
        <f t="shared" ref="H519:H553" si="31">SUM(B519:G519)</f>
        <v>0</v>
      </c>
    </row>
    <row r="520" spans="1:8">
      <c r="A520" s="3" t="s">
        <v>104</v>
      </c>
      <c r="B520" s="97">
        <v>0</v>
      </c>
      <c r="C520" s="97">
        <v>0</v>
      </c>
      <c r="D520" s="97">
        <v>0</v>
      </c>
      <c r="E520" s="97">
        <v>0</v>
      </c>
      <c r="F520" s="97">
        <v>0</v>
      </c>
      <c r="G520" s="97">
        <v>0</v>
      </c>
      <c r="H520" s="97">
        <f t="shared" si="31"/>
        <v>0</v>
      </c>
    </row>
    <row r="521" spans="1:8">
      <c r="A521" s="3" t="s">
        <v>105</v>
      </c>
      <c r="B521" s="97">
        <v>25</v>
      </c>
      <c r="C521" s="97">
        <v>5</v>
      </c>
      <c r="D521" s="97">
        <v>7</v>
      </c>
      <c r="E521" s="97">
        <v>0</v>
      </c>
      <c r="F521" s="97">
        <v>0</v>
      </c>
      <c r="G521" s="97">
        <v>2</v>
      </c>
      <c r="H521" s="97">
        <f t="shared" si="31"/>
        <v>39</v>
      </c>
    </row>
    <row r="522" spans="1:8">
      <c r="A522" s="3" t="s">
        <v>2</v>
      </c>
      <c r="B522" s="97">
        <v>14</v>
      </c>
      <c r="C522" s="97">
        <v>134</v>
      </c>
      <c r="D522" s="97">
        <v>137</v>
      </c>
      <c r="E522" s="97">
        <v>3</v>
      </c>
      <c r="F522" s="97">
        <v>8</v>
      </c>
      <c r="G522" s="97">
        <v>13</v>
      </c>
      <c r="H522" s="97">
        <f t="shared" si="31"/>
        <v>309</v>
      </c>
    </row>
    <row r="523" spans="1:8">
      <c r="A523" s="3" t="s">
        <v>106</v>
      </c>
      <c r="B523" s="97">
        <v>0</v>
      </c>
      <c r="C523" s="97">
        <v>2</v>
      </c>
      <c r="D523" s="97">
        <v>2</v>
      </c>
      <c r="E523" s="97">
        <v>0</v>
      </c>
      <c r="F523" s="97">
        <v>2</v>
      </c>
      <c r="G523" s="97">
        <v>1</v>
      </c>
      <c r="H523" s="97">
        <f t="shared" si="31"/>
        <v>7</v>
      </c>
    </row>
    <row r="524" spans="1:8">
      <c r="A524" s="3" t="s">
        <v>3</v>
      </c>
      <c r="B524" s="97">
        <v>3</v>
      </c>
      <c r="C524" s="97">
        <v>14</v>
      </c>
      <c r="D524" s="97">
        <v>5</v>
      </c>
      <c r="E524" s="97">
        <v>1</v>
      </c>
      <c r="F524" s="97">
        <v>3</v>
      </c>
      <c r="G524" s="97">
        <v>4</v>
      </c>
      <c r="H524" s="97">
        <f t="shared" si="31"/>
        <v>30</v>
      </c>
    </row>
    <row r="525" spans="1:8">
      <c r="A525" s="3" t="s">
        <v>4</v>
      </c>
      <c r="B525" s="97">
        <v>0</v>
      </c>
      <c r="C525" s="97">
        <v>14</v>
      </c>
      <c r="D525" s="97">
        <v>4</v>
      </c>
      <c r="E525" s="97">
        <v>2</v>
      </c>
      <c r="F525" s="97">
        <v>0</v>
      </c>
      <c r="G525" s="97">
        <v>1</v>
      </c>
      <c r="H525" s="97">
        <f t="shared" si="31"/>
        <v>21</v>
      </c>
    </row>
    <row r="526" spans="1:8">
      <c r="A526" s="3" t="s">
        <v>5</v>
      </c>
      <c r="B526" s="97">
        <v>0</v>
      </c>
      <c r="C526" s="97">
        <v>3</v>
      </c>
      <c r="D526" s="97">
        <v>0</v>
      </c>
      <c r="E526" s="97">
        <v>0</v>
      </c>
      <c r="F526" s="97">
        <v>0</v>
      </c>
      <c r="G526" s="97">
        <v>5</v>
      </c>
      <c r="H526" s="97">
        <f t="shared" si="31"/>
        <v>8</v>
      </c>
    </row>
    <row r="527" spans="1:8">
      <c r="A527" s="3" t="s">
        <v>6</v>
      </c>
      <c r="B527" s="97">
        <v>0</v>
      </c>
      <c r="C527" s="97">
        <v>0</v>
      </c>
      <c r="D527" s="97">
        <v>0</v>
      </c>
      <c r="E527" s="97">
        <v>0</v>
      </c>
      <c r="F527" s="97">
        <v>0</v>
      </c>
      <c r="G527" s="97">
        <v>0</v>
      </c>
      <c r="H527" s="97">
        <f t="shared" si="31"/>
        <v>0</v>
      </c>
    </row>
    <row r="528" spans="1:8">
      <c r="A528" s="3" t="s">
        <v>7</v>
      </c>
      <c r="B528" s="97">
        <v>0</v>
      </c>
      <c r="C528" s="97">
        <v>0</v>
      </c>
      <c r="D528" s="97">
        <v>2</v>
      </c>
      <c r="E528" s="97">
        <v>1</v>
      </c>
      <c r="F528" s="97">
        <v>1</v>
      </c>
      <c r="G528" s="97">
        <v>5</v>
      </c>
      <c r="H528" s="97">
        <f t="shared" si="31"/>
        <v>9</v>
      </c>
    </row>
    <row r="529" spans="1:8">
      <c r="A529" s="3" t="s">
        <v>107</v>
      </c>
      <c r="B529" s="97">
        <v>0</v>
      </c>
      <c r="C529" s="97">
        <v>0</v>
      </c>
      <c r="D529" s="97">
        <v>0</v>
      </c>
      <c r="E529" s="97">
        <v>0</v>
      </c>
      <c r="F529" s="97">
        <v>0</v>
      </c>
      <c r="G529" s="97">
        <v>0</v>
      </c>
      <c r="H529" s="97">
        <f t="shared" si="31"/>
        <v>0</v>
      </c>
    </row>
    <row r="530" spans="1:8">
      <c r="A530" s="3" t="s">
        <v>108</v>
      </c>
      <c r="B530" s="97">
        <v>0</v>
      </c>
      <c r="C530" s="97">
        <v>0</v>
      </c>
      <c r="D530" s="97">
        <v>0</v>
      </c>
      <c r="E530" s="97">
        <v>0</v>
      </c>
      <c r="F530" s="97">
        <v>0</v>
      </c>
      <c r="G530" s="97">
        <v>0</v>
      </c>
      <c r="H530" s="97">
        <f t="shared" si="31"/>
        <v>0</v>
      </c>
    </row>
    <row r="531" spans="1:8">
      <c r="A531" s="3" t="s">
        <v>109</v>
      </c>
      <c r="B531" s="97">
        <v>0</v>
      </c>
      <c r="C531" s="97">
        <v>0</v>
      </c>
      <c r="D531" s="97">
        <v>0</v>
      </c>
      <c r="E531" s="97">
        <v>1</v>
      </c>
      <c r="F531" s="97">
        <v>0</v>
      </c>
      <c r="G531" s="97">
        <v>11</v>
      </c>
      <c r="H531" s="97">
        <f t="shared" si="31"/>
        <v>12</v>
      </c>
    </row>
    <row r="532" spans="1:8">
      <c r="A532" s="3" t="s">
        <v>8</v>
      </c>
      <c r="B532" s="97">
        <v>0</v>
      </c>
      <c r="C532" s="97">
        <v>0</v>
      </c>
      <c r="D532" s="97">
        <v>3</v>
      </c>
      <c r="E532" s="97">
        <v>4</v>
      </c>
      <c r="F532" s="97">
        <v>26</v>
      </c>
      <c r="G532" s="97">
        <v>17</v>
      </c>
      <c r="H532" s="97">
        <f t="shared" si="31"/>
        <v>50</v>
      </c>
    </row>
    <row r="533" spans="1:8">
      <c r="A533" s="3" t="s">
        <v>9</v>
      </c>
      <c r="B533" s="97">
        <v>0</v>
      </c>
      <c r="C533" s="97">
        <v>22</v>
      </c>
      <c r="D533" s="97">
        <v>31</v>
      </c>
      <c r="E533" s="97">
        <v>8</v>
      </c>
      <c r="F533" s="97">
        <v>2</v>
      </c>
      <c r="G533" s="97">
        <v>33</v>
      </c>
      <c r="H533" s="97">
        <f t="shared" si="31"/>
        <v>96</v>
      </c>
    </row>
    <row r="534" spans="1:8">
      <c r="A534" s="3" t="s">
        <v>110</v>
      </c>
      <c r="B534" s="97">
        <v>0</v>
      </c>
      <c r="C534" s="97">
        <v>0</v>
      </c>
      <c r="D534" s="97">
        <v>3</v>
      </c>
      <c r="E534" s="97">
        <v>0</v>
      </c>
      <c r="F534" s="97">
        <v>3</v>
      </c>
      <c r="G534" s="97">
        <v>1</v>
      </c>
      <c r="H534" s="97">
        <f t="shared" si="31"/>
        <v>7</v>
      </c>
    </row>
    <row r="535" spans="1:8">
      <c r="A535" s="3" t="s">
        <v>10</v>
      </c>
      <c r="B535" s="97">
        <v>0</v>
      </c>
      <c r="C535" s="97">
        <v>0</v>
      </c>
      <c r="D535" s="97">
        <v>14</v>
      </c>
      <c r="E535" s="97">
        <v>110</v>
      </c>
      <c r="F535" s="97">
        <v>228</v>
      </c>
      <c r="G535" s="97">
        <v>20</v>
      </c>
      <c r="H535" s="97">
        <f t="shared" si="31"/>
        <v>372</v>
      </c>
    </row>
    <row r="536" spans="1:8">
      <c r="A536" s="3" t="s">
        <v>11</v>
      </c>
      <c r="B536" s="97">
        <v>7</v>
      </c>
      <c r="C536" s="97">
        <v>100</v>
      </c>
      <c r="D536" s="97">
        <v>500</v>
      </c>
      <c r="E536" s="97">
        <v>142</v>
      </c>
      <c r="F536" s="97">
        <v>3880</v>
      </c>
      <c r="G536" s="97">
        <v>367</v>
      </c>
      <c r="H536" s="97">
        <f t="shared" si="31"/>
        <v>4996</v>
      </c>
    </row>
    <row r="537" spans="1:8">
      <c r="A537" s="3" t="s">
        <v>12</v>
      </c>
      <c r="B537" s="97">
        <v>0</v>
      </c>
      <c r="C537" s="97">
        <v>0</v>
      </c>
      <c r="D537" s="97">
        <v>0</v>
      </c>
      <c r="E537" s="97">
        <v>2</v>
      </c>
      <c r="F537" s="97">
        <v>97</v>
      </c>
      <c r="G537" s="97">
        <v>146</v>
      </c>
      <c r="H537" s="97">
        <f t="shared" si="31"/>
        <v>245</v>
      </c>
    </row>
    <row r="538" spans="1:8">
      <c r="A538" s="3" t="s">
        <v>33</v>
      </c>
      <c r="B538" s="97">
        <v>0</v>
      </c>
      <c r="C538" s="97">
        <v>0</v>
      </c>
      <c r="D538" s="97">
        <v>3</v>
      </c>
      <c r="E538" s="97">
        <v>0</v>
      </c>
      <c r="F538" s="97">
        <v>2</v>
      </c>
      <c r="G538" s="97">
        <v>0</v>
      </c>
      <c r="H538" s="97">
        <f t="shared" si="31"/>
        <v>5</v>
      </c>
    </row>
    <row r="539" spans="1:8">
      <c r="A539" s="3" t="s">
        <v>18</v>
      </c>
      <c r="B539" s="97">
        <v>15</v>
      </c>
      <c r="C539" s="97">
        <v>298</v>
      </c>
      <c r="D539" s="97">
        <v>92</v>
      </c>
      <c r="E539" s="97">
        <v>0</v>
      </c>
      <c r="F539" s="97">
        <v>54</v>
      </c>
      <c r="G539" s="97">
        <v>332</v>
      </c>
      <c r="H539" s="97">
        <f t="shared" si="31"/>
        <v>791</v>
      </c>
    </row>
    <row r="540" spans="1:8">
      <c r="A540" s="3" t="s">
        <v>111</v>
      </c>
      <c r="B540" s="97">
        <v>0</v>
      </c>
      <c r="C540" s="97">
        <v>0</v>
      </c>
      <c r="D540" s="97">
        <v>0</v>
      </c>
      <c r="E540" s="97">
        <v>0</v>
      </c>
      <c r="F540" s="97">
        <v>0</v>
      </c>
      <c r="G540" s="97">
        <v>1</v>
      </c>
      <c r="H540" s="97">
        <f t="shared" si="31"/>
        <v>1</v>
      </c>
    </row>
    <row r="541" spans="1:8">
      <c r="A541" s="3" t="s">
        <v>13</v>
      </c>
      <c r="B541" s="97">
        <v>0</v>
      </c>
      <c r="C541" s="97">
        <v>0</v>
      </c>
      <c r="D541" s="97">
        <v>0</v>
      </c>
      <c r="E541" s="97">
        <v>0</v>
      </c>
      <c r="F541" s="97">
        <v>0</v>
      </c>
      <c r="G541" s="97">
        <v>7</v>
      </c>
      <c r="H541" s="97">
        <f t="shared" si="31"/>
        <v>7</v>
      </c>
    </row>
    <row r="542" spans="1:8">
      <c r="A542" s="3" t="s">
        <v>14</v>
      </c>
      <c r="B542" s="97">
        <v>32</v>
      </c>
      <c r="C542" s="97">
        <v>116</v>
      </c>
      <c r="D542" s="97">
        <v>101</v>
      </c>
      <c r="E542" s="97">
        <v>59</v>
      </c>
      <c r="F542" s="97">
        <v>192</v>
      </c>
      <c r="G542" s="97">
        <v>56</v>
      </c>
      <c r="H542" s="97">
        <f t="shared" si="31"/>
        <v>556</v>
      </c>
    </row>
    <row r="543" spans="1:8">
      <c r="A543" s="3" t="s">
        <v>112</v>
      </c>
      <c r="B543" s="97">
        <v>0</v>
      </c>
      <c r="C543" s="97">
        <v>0</v>
      </c>
      <c r="D543" s="97">
        <v>0</v>
      </c>
      <c r="E543" s="97">
        <v>5</v>
      </c>
      <c r="F543" s="97">
        <v>0</v>
      </c>
      <c r="G543" s="97">
        <v>0</v>
      </c>
      <c r="H543" s="97">
        <f t="shared" si="31"/>
        <v>5</v>
      </c>
    </row>
    <row r="544" spans="1:8">
      <c r="A544" s="3" t="s">
        <v>113</v>
      </c>
      <c r="B544" s="97">
        <v>0</v>
      </c>
      <c r="C544" s="97">
        <v>0</v>
      </c>
      <c r="D544" s="97">
        <v>0</v>
      </c>
      <c r="E544" s="97">
        <v>0</v>
      </c>
      <c r="F544" s="97">
        <v>0</v>
      </c>
      <c r="G544" s="97">
        <v>0</v>
      </c>
      <c r="H544" s="97">
        <f t="shared" si="31"/>
        <v>0</v>
      </c>
    </row>
    <row r="545" spans="1:8">
      <c r="A545" s="3" t="s">
        <v>114</v>
      </c>
      <c r="B545" s="97">
        <v>0</v>
      </c>
      <c r="C545" s="97">
        <v>0</v>
      </c>
      <c r="D545" s="97">
        <v>0</v>
      </c>
      <c r="E545" s="97">
        <v>0</v>
      </c>
      <c r="F545" s="97">
        <v>0</v>
      </c>
      <c r="G545" s="97">
        <v>0</v>
      </c>
      <c r="H545" s="97">
        <f t="shared" si="31"/>
        <v>0</v>
      </c>
    </row>
    <row r="546" spans="1:8">
      <c r="A546" s="3" t="s">
        <v>15</v>
      </c>
      <c r="B546" s="97">
        <v>0</v>
      </c>
      <c r="C546" s="97">
        <v>0</v>
      </c>
      <c r="D546" s="97">
        <v>0</v>
      </c>
      <c r="E546" s="97">
        <v>0</v>
      </c>
      <c r="F546" s="97">
        <v>0</v>
      </c>
      <c r="G546" s="97">
        <v>0</v>
      </c>
      <c r="H546" s="97">
        <f t="shared" si="31"/>
        <v>0</v>
      </c>
    </row>
    <row r="547" spans="1:8">
      <c r="A547" s="3" t="s">
        <v>115</v>
      </c>
      <c r="B547" s="97">
        <v>0</v>
      </c>
      <c r="C547" s="97">
        <v>0</v>
      </c>
      <c r="D547" s="97">
        <v>0</v>
      </c>
      <c r="E547" s="97">
        <v>0</v>
      </c>
      <c r="F547" s="97">
        <v>0</v>
      </c>
      <c r="G547" s="97">
        <v>0</v>
      </c>
      <c r="H547" s="97">
        <f t="shared" si="31"/>
        <v>0</v>
      </c>
    </row>
    <row r="548" spans="1:8">
      <c r="A548" s="3" t="s">
        <v>82</v>
      </c>
      <c r="B548" s="97">
        <v>0</v>
      </c>
      <c r="C548" s="97">
        <v>12</v>
      </c>
      <c r="D548" s="97">
        <v>3</v>
      </c>
      <c r="E548" s="97">
        <v>5</v>
      </c>
      <c r="F548" s="97">
        <v>31</v>
      </c>
      <c r="G548" s="97">
        <v>31</v>
      </c>
      <c r="H548" s="97">
        <f t="shared" si="31"/>
        <v>82</v>
      </c>
    </row>
    <row r="549" spans="1:8">
      <c r="A549" s="3" t="s">
        <v>16</v>
      </c>
      <c r="B549" s="97">
        <v>0</v>
      </c>
      <c r="C549" s="97">
        <v>3</v>
      </c>
      <c r="D549" s="97">
        <v>1</v>
      </c>
      <c r="E549" s="97">
        <v>0</v>
      </c>
      <c r="F549" s="97">
        <v>0</v>
      </c>
      <c r="G549" s="97">
        <v>1</v>
      </c>
      <c r="H549" s="97">
        <f t="shared" si="31"/>
        <v>5</v>
      </c>
    </row>
    <row r="550" spans="1:8">
      <c r="A550" s="3" t="s">
        <v>116</v>
      </c>
      <c r="B550" s="97">
        <v>0</v>
      </c>
      <c r="C550" s="97">
        <v>0</v>
      </c>
      <c r="D550" s="97">
        <v>0</v>
      </c>
      <c r="E550" s="97">
        <v>0</v>
      </c>
      <c r="F550" s="97">
        <v>0</v>
      </c>
      <c r="G550" s="97">
        <v>0</v>
      </c>
      <c r="H550" s="97">
        <f t="shared" si="31"/>
        <v>0</v>
      </c>
    </row>
    <row r="551" spans="1:8">
      <c r="A551" s="3" t="s">
        <v>17</v>
      </c>
      <c r="B551" s="97">
        <v>0</v>
      </c>
      <c r="C551" s="97">
        <v>0</v>
      </c>
      <c r="D551" s="97">
        <v>300</v>
      </c>
      <c r="E551" s="97">
        <v>1000</v>
      </c>
      <c r="F551" s="97">
        <v>100</v>
      </c>
      <c r="G551" s="97">
        <v>100</v>
      </c>
      <c r="H551" s="97">
        <f t="shared" si="31"/>
        <v>1500</v>
      </c>
    </row>
    <row r="552" spans="1:8">
      <c r="A552" s="3" t="s">
        <v>23</v>
      </c>
      <c r="B552" s="97">
        <v>0</v>
      </c>
      <c r="C552" s="97">
        <v>0</v>
      </c>
      <c r="D552" s="97">
        <v>0</v>
      </c>
      <c r="E552" s="97">
        <v>0</v>
      </c>
      <c r="F552" s="97">
        <v>0</v>
      </c>
      <c r="G552" s="97">
        <v>0</v>
      </c>
      <c r="H552" s="97">
        <f t="shared" si="31"/>
        <v>0</v>
      </c>
    </row>
    <row r="553" spans="1:8">
      <c r="A553" s="3" t="s">
        <v>24</v>
      </c>
      <c r="B553" s="97">
        <v>96</v>
      </c>
      <c r="C553" s="97">
        <v>726</v>
      </c>
      <c r="D553" s="97">
        <v>1208</v>
      </c>
      <c r="E553" s="97">
        <v>1348</v>
      </c>
      <c r="F553" s="97">
        <v>4757</v>
      </c>
      <c r="G553" s="97">
        <v>1208</v>
      </c>
      <c r="H553" s="97">
        <f t="shared" si="31"/>
        <v>9343</v>
      </c>
    </row>
    <row r="557" spans="1:8">
      <c r="A557" s="46" t="s">
        <v>101</v>
      </c>
      <c r="B557" s="46"/>
      <c r="C557" s="46"/>
    </row>
    <row r="558" spans="1:8">
      <c r="A558" s="2"/>
      <c r="B558" s="2"/>
      <c r="C558" s="2"/>
    </row>
    <row r="559" spans="1:8">
      <c r="A559" s="1" t="s">
        <v>126</v>
      </c>
      <c r="B559" s="1"/>
      <c r="C559" s="1"/>
      <c r="D559" s="1"/>
    </row>
    <row r="561" spans="1:8">
      <c r="A561" s="1"/>
      <c r="B561" s="1" t="s">
        <v>20</v>
      </c>
      <c r="C561" s="1"/>
      <c r="D561" s="1" t="s">
        <v>21</v>
      </c>
      <c r="E561" s="1"/>
      <c r="F561" s="1"/>
      <c r="G561" s="1"/>
      <c r="H561" s="1"/>
    </row>
    <row r="562" spans="1:8">
      <c r="A562" s="6" t="s">
        <v>19</v>
      </c>
      <c r="B562" s="4">
        <v>25</v>
      </c>
      <c r="C562" s="4">
        <v>30</v>
      </c>
      <c r="D562" s="4">
        <v>5</v>
      </c>
      <c r="E562" s="4">
        <v>10</v>
      </c>
      <c r="F562" s="4">
        <v>15</v>
      </c>
      <c r="G562" s="4">
        <v>20</v>
      </c>
      <c r="H562" s="4" t="s">
        <v>24</v>
      </c>
    </row>
    <row r="563" spans="1:8">
      <c r="A563" s="3" t="s">
        <v>1</v>
      </c>
      <c r="B563" s="97">
        <v>0</v>
      </c>
      <c r="C563" s="97">
        <v>3</v>
      </c>
      <c r="D563" s="97">
        <v>0</v>
      </c>
      <c r="E563" s="97">
        <v>5</v>
      </c>
      <c r="F563" s="97">
        <v>96</v>
      </c>
      <c r="G563" s="97">
        <v>54</v>
      </c>
      <c r="H563" s="97">
        <v>158</v>
      </c>
    </row>
    <row r="564" spans="1:8">
      <c r="A564" s="3" t="s">
        <v>51</v>
      </c>
      <c r="B564" s="97">
        <v>0</v>
      </c>
      <c r="C564" s="97">
        <v>0</v>
      </c>
      <c r="D564" s="97">
        <v>0</v>
      </c>
      <c r="E564" s="97">
        <v>0</v>
      </c>
      <c r="F564" s="97">
        <v>0</v>
      </c>
      <c r="G564" s="97">
        <v>0</v>
      </c>
      <c r="H564" s="97">
        <v>0</v>
      </c>
    </row>
    <row r="565" spans="1:8">
      <c r="A565" s="3" t="s">
        <v>47</v>
      </c>
      <c r="B565" s="97">
        <v>0</v>
      </c>
      <c r="C565" s="97">
        <v>0</v>
      </c>
      <c r="D565" s="97">
        <v>0</v>
      </c>
      <c r="E565" s="97">
        <v>0</v>
      </c>
      <c r="F565" s="97">
        <v>0</v>
      </c>
      <c r="G565" s="97">
        <v>0</v>
      </c>
      <c r="H565" s="97">
        <v>0</v>
      </c>
    </row>
    <row r="566" spans="1:8">
      <c r="A566" s="3" t="s">
        <v>43</v>
      </c>
      <c r="B566" s="97">
        <v>25</v>
      </c>
      <c r="C566" s="97">
        <v>5</v>
      </c>
      <c r="D566" s="97">
        <v>7</v>
      </c>
      <c r="E566" s="97">
        <v>0</v>
      </c>
      <c r="F566" s="97">
        <v>0</v>
      </c>
      <c r="G566" s="97">
        <v>2</v>
      </c>
      <c r="H566" s="97">
        <v>39</v>
      </c>
    </row>
    <row r="567" spans="1:8">
      <c r="A567" s="3" t="s">
        <v>2</v>
      </c>
      <c r="B567" s="97">
        <v>14</v>
      </c>
      <c r="C567" s="97">
        <v>134</v>
      </c>
      <c r="D567" s="97">
        <v>135</v>
      </c>
      <c r="E567" s="97">
        <v>3</v>
      </c>
      <c r="F567" s="97">
        <v>8</v>
      </c>
      <c r="G567" s="97">
        <v>13</v>
      </c>
      <c r="H567" s="97">
        <v>307</v>
      </c>
    </row>
    <row r="568" spans="1:8">
      <c r="A568" s="3" t="s">
        <v>45</v>
      </c>
      <c r="B568" s="97">
        <v>0</v>
      </c>
      <c r="C568" s="97">
        <v>0</v>
      </c>
      <c r="D568" s="97">
        <v>0</v>
      </c>
      <c r="E568" s="97">
        <v>0</v>
      </c>
      <c r="F568" s="97">
        <v>0</v>
      </c>
      <c r="G568" s="97">
        <v>1</v>
      </c>
      <c r="H568" s="97">
        <v>1</v>
      </c>
    </row>
    <row r="569" spans="1:8">
      <c r="A569" s="3" t="s">
        <v>3</v>
      </c>
      <c r="B569" s="97">
        <v>0</v>
      </c>
      <c r="C569" s="97">
        <v>7</v>
      </c>
      <c r="D569" s="97">
        <v>0</v>
      </c>
      <c r="E569" s="97">
        <v>1</v>
      </c>
      <c r="F569" s="97">
        <v>1</v>
      </c>
      <c r="G569" s="97">
        <v>4</v>
      </c>
      <c r="H569" s="97">
        <v>13</v>
      </c>
    </row>
    <row r="570" spans="1:8">
      <c r="A570" s="3" t="s">
        <v>4</v>
      </c>
      <c r="B570" s="97">
        <v>0</v>
      </c>
      <c r="C570" s="97">
        <v>14</v>
      </c>
      <c r="D570" s="97">
        <v>3</v>
      </c>
      <c r="E570" s="97">
        <v>2</v>
      </c>
      <c r="F570" s="97">
        <v>0</v>
      </c>
      <c r="G570" s="97">
        <v>1</v>
      </c>
      <c r="H570" s="97">
        <v>20</v>
      </c>
    </row>
    <row r="571" spans="1:8">
      <c r="A571" s="3" t="s">
        <v>50</v>
      </c>
      <c r="B571" s="97">
        <v>0</v>
      </c>
      <c r="C571" s="97">
        <v>3</v>
      </c>
      <c r="D571" s="97">
        <v>0</v>
      </c>
      <c r="E571" s="97">
        <v>0</v>
      </c>
      <c r="F571" s="97">
        <v>0</v>
      </c>
      <c r="G571" s="97">
        <v>0</v>
      </c>
      <c r="H571" s="97">
        <v>3</v>
      </c>
    </row>
    <row r="572" spans="1:8">
      <c r="A572" s="3" t="s">
        <v>6</v>
      </c>
      <c r="B572" s="97">
        <v>0</v>
      </c>
      <c r="C572" s="97">
        <v>0</v>
      </c>
      <c r="D572" s="97">
        <v>0</v>
      </c>
      <c r="E572" s="97">
        <v>0</v>
      </c>
      <c r="F572" s="97">
        <v>0</v>
      </c>
      <c r="G572" s="97">
        <v>0</v>
      </c>
      <c r="H572" s="97">
        <v>0</v>
      </c>
    </row>
    <row r="573" spans="1:8">
      <c r="A573" s="3" t="s">
        <v>7</v>
      </c>
      <c r="B573" s="97">
        <v>0</v>
      </c>
      <c r="C573" s="97">
        <v>0</v>
      </c>
      <c r="D573" s="97">
        <v>1</v>
      </c>
      <c r="E573" s="97">
        <v>1</v>
      </c>
      <c r="F573" s="97">
        <v>1</v>
      </c>
      <c r="G573" s="97">
        <v>3</v>
      </c>
      <c r="H573" s="97">
        <v>6</v>
      </c>
    </row>
    <row r="574" spans="1:8">
      <c r="A574" s="3" t="s">
        <v>52</v>
      </c>
      <c r="B574" s="97">
        <v>0</v>
      </c>
      <c r="C574" s="97">
        <v>0</v>
      </c>
      <c r="D574" s="97">
        <v>0</v>
      </c>
      <c r="E574" s="97">
        <v>0</v>
      </c>
      <c r="F574" s="97">
        <v>0</v>
      </c>
      <c r="G574" s="97">
        <v>0</v>
      </c>
      <c r="H574" s="97">
        <v>0</v>
      </c>
    </row>
    <row r="575" spans="1:8">
      <c r="A575" s="3" t="s">
        <v>53</v>
      </c>
      <c r="B575" s="97">
        <v>0</v>
      </c>
      <c r="C575" s="97">
        <v>0</v>
      </c>
      <c r="D575" s="97">
        <v>0</v>
      </c>
      <c r="E575" s="97">
        <v>0</v>
      </c>
      <c r="F575" s="97">
        <v>0</v>
      </c>
      <c r="G575" s="97">
        <v>0</v>
      </c>
      <c r="H575" s="97">
        <v>0</v>
      </c>
    </row>
    <row r="576" spans="1:8">
      <c r="A576" s="3" t="s">
        <v>44</v>
      </c>
      <c r="B576" s="97">
        <v>0</v>
      </c>
      <c r="C576" s="97">
        <v>0</v>
      </c>
      <c r="D576" s="97">
        <v>0</v>
      </c>
      <c r="E576" s="97">
        <v>1</v>
      </c>
      <c r="F576" s="97">
        <v>0</v>
      </c>
      <c r="G576" s="97">
        <v>9</v>
      </c>
      <c r="H576" s="97">
        <v>10</v>
      </c>
    </row>
    <row r="577" spans="1:8">
      <c r="A577" s="3" t="s">
        <v>8</v>
      </c>
      <c r="B577" s="97">
        <v>0</v>
      </c>
      <c r="C577" s="97">
        <v>0</v>
      </c>
      <c r="D577" s="97">
        <v>0</v>
      </c>
      <c r="E577" s="97">
        <v>2</v>
      </c>
      <c r="F577" s="97">
        <v>24</v>
      </c>
      <c r="G577" s="97">
        <v>11</v>
      </c>
      <c r="H577" s="97">
        <v>37</v>
      </c>
    </row>
    <row r="578" spans="1:8">
      <c r="A578" s="3" t="s">
        <v>9</v>
      </c>
      <c r="B578" s="97">
        <v>0</v>
      </c>
      <c r="C578" s="97">
        <v>22</v>
      </c>
      <c r="D578" s="97">
        <v>1</v>
      </c>
      <c r="E578" s="97">
        <v>1</v>
      </c>
      <c r="F578" s="97">
        <v>2</v>
      </c>
      <c r="G578" s="97">
        <v>13</v>
      </c>
      <c r="H578" s="97">
        <v>39</v>
      </c>
    </row>
    <row r="579" spans="1:8">
      <c r="A579" s="3" t="s">
        <v>46</v>
      </c>
      <c r="B579" s="97">
        <v>0</v>
      </c>
      <c r="C579" s="97">
        <v>0</v>
      </c>
      <c r="D579" s="97">
        <v>3</v>
      </c>
      <c r="E579" s="97">
        <v>0</v>
      </c>
      <c r="F579" s="97">
        <v>3</v>
      </c>
      <c r="G579" s="97">
        <v>0</v>
      </c>
      <c r="H579" s="97">
        <v>6</v>
      </c>
    </row>
    <row r="580" spans="1:8">
      <c r="A580" s="3" t="s">
        <v>10</v>
      </c>
      <c r="B580" s="97">
        <v>0</v>
      </c>
      <c r="C580" s="97">
        <v>0</v>
      </c>
      <c r="D580" s="97">
        <v>0</v>
      </c>
      <c r="E580" s="97">
        <v>66</v>
      </c>
      <c r="F580" s="97">
        <v>228</v>
      </c>
      <c r="G580" s="97">
        <v>0</v>
      </c>
      <c r="H580" s="97">
        <v>294</v>
      </c>
    </row>
    <row r="581" spans="1:8">
      <c r="A581" s="3" t="s">
        <v>11</v>
      </c>
      <c r="B581" s="97">
        <v>7</v>
      </c>
      <c r="C581" s="97">
        <v>100</v>
      </c>
      <c r="D581" s="97">
        <v>500</v>
      </c>
      <c r="E581" s="97">
        <v>111</v>
      </c>
      <c r="F581" s="97">
        <v>3850</v>
      </c>
      <c r="G581" s="97">
        <v>367</v>
      </c>
      <c r="H581" s="97">
        <v>4935</v>
      </c>
    </row>
    <row r="582" spans="1:8">
      <c r="A582" s="3" t="s">
        <v>12</v>
      </c>
      <c r="B582" s="97">
        <v>0</v>
      </c>
      <c r="C582" s="97">
        <v>0</v>
      </c>
      <c r="D582" s="97">
        <v>0</v>
      </c>
      <c r="E582" s="97">
        <v>2</v>
      </c>
      <c r="F582" s="97">
        <v>47</v>
      </c>
      <c r="G582" s="97">
        <v>146</v>
      </c>
      <c r="H582" s="97">
        <v>195</v>
      </c>
    </row>
    <row r="583" spans="1:8">
      <c r="A583" s="3" t="s">
        <v>33</v>
      </c>
      <c r="B583" s="97">
        <v>0</v>
      </c>
      <c r="C583" s="97">
        <v>0</v>
      </c>
      <c r="D583" s="97">
        <v>2</v>
      </c>
      <c r="E583" s="97">
        <v>0</v>
      </c>
      <c r="F583" s="97">
        <v>2</v>
      </c>
      <c r="G583" s="97">
        <v>0</v>
      </c>
      <c r="H583" s="97">
        <v>4</v>
      </c>
    </row>
    <row r="584" spans="1:8">
      <c r="A584" s="3" t="s">
        <v>18</v>
      </c>
      <c r="B584" s="97">
        <v>7</v>
      </c>
      <c r="C584" s="97">
        <v>255</v>
      </c>
      <c r="D584" s="97">
        <v>42</v>
      </c>
      <c r="E584" s="97">
        <v>0</v>
      </c>
      <c r="F584" s="97">
        <v>4</v>
      </c>
      <c r="G584" s="97">
        <v>332</v>
      </c>
      <c r="H584" s="97">
        <v>640</v>
      </c>
    </row>
    <row r="585" spans="1:8">
      <c r="A585" s="3" t="s">
        <v>48</v>
      </c>
      <c r="B585" s="97">
        <v>0</v>
      </c>
      <c r="C585" s="97">
        <v>0</v>
      </c>
      <c r="D585" s="97">
        <v>0</v>
      </c>
      <c r="E585" s="97">
        <v>0</v>
      </c>
      <c r="F585" s="97">
        <v>0</v>
      </c>
      <c r="G585" s="97">
        <v>1</v>
      </c>
      <c r="H585" s="97">
        <v>1</v>
      </c>
    </row>
    <row r="586" spans="1:8">
      <c r="A586" s="3" t="s">
        <v>13</v>
      </c>
      <c r="B586" s="97">
        <v>0</v>
      </c>
      <c r="C586" s="97">
        <v>0</v>
      </c>
      <c r="D586" s="97">
        <v>0</v>
      </c>
      <c r="E586" s="97">
        <v>0</v>
      </c>
      <c r="F586" s="97">
        <v>0</v>
      </c>
      <c r="G586" s="97">
        <v>0</v>
      </c>
      <c r="H586" s="97">
        <v>0</v>
      </c>
    </row>
    <row r="587" spans="1:8">
      <c r="A587" s="3" t="s">
        <v>14</v>
      </c>
      <c r="B587" s="97">
        <v>32</v>
      </c>
      <c r="C587" s="97">
        <v>116</v>
      </c>
      <c r="D587" s="97">
        <v>100</v>
      </c>
      <c r="E587" s="97">
        <v>49</v>
      </c>
      <c r="F587" s="97">
        <v>182</v>
      </c>
      <c r="G587" s="97">
        <v>56</v>
      </c>
      <c r="H587" s="97">
        <v>535</v>
      </c>
    </row>
    <row r="588" spans="1:8">
      <c r="A588" s="3" t="s">
        <v>42</v>
      </c>
      <c r="B588" s="97">
        <v>0</v>
      </c>
      <c r="C588" s="97">
        <v>0</v>
      </c>
      <c r="D588" s="97">
        <v>0</v>
      </c>
      <c r="E588" s="97">
        <v>0</v>
      </c>
      <c r="F588" s="97">
        <v>0</v>
      </c>
      <c r="G588" s="97">
        <v>0</v>
      </c>
      <c r="H588" s="97">
        <v>0</v>
      </c>
    </row>
    <row r="589" spans="1:8">
      <c r="A589" s="3" t="s">
        <v>54</v>
      </c>
      <c r="B589" s="97">
        <v>0</v>
      </c>
      <c r="C589" s="97">
        <v>0</v>
      </c>
      <c r="D589" s="97">
        <v>0</v>
      </c>
      <c r="E589" s="97">
        <v>0</v>
      </c>
      <c r="F589" s="97">
        <v>0</v>
      </c>
      <c r="G589" s="97">
        <v>0</v>
      </c>
      <c r="H589" s="97">
        <v>0</v>
      </c>
    </row>
    <row r="590" spans="1:8">
      <c r="A590" s="3" t="s">
        <v>55</v>
      </c>
      <c r="B590" s="97">
        <v>0</v>
      </c>
      <c r="C590" s="97">
        <v>0</v>
      </c>
      <c r="D590" s="97">
        <v>0</v>
      </c>
      <c r="E590" s="97">
        <v>0</v>
      </c>
      <c r="F590" s="97">
        <v>0</v>
      </c>
      <c r="G590" s="97">
        <v>0</v>
      </c>
      <c r="H590" s="97">
        <v>0</v>
      </c>
    </row>
    <row r="591" spans="1:8">
      <c r="A591" s="3" t="s">
        <v>15</v>
      </c>
      <c r="B591" s="97">
        <v>0</v>
      </c>
      <c r="C591" s="97">
        <v>0</v>
      </c>
      <c r="D591" s="97">
        <v>0</v>
      </c>
      <c r="E591" s="97">
        <v>0</v>
      </c>
      <c r="F591" s="97">
        <v>0</v>
      </c>
      <c r="G591" s="97">
        <v>0</v>
      </c>
      <c r="H591" s="97">
        <v>0</v>
      </c>
    </row>
    <row r="592" spans="1:8">
      <c r="A592" s="3" t="s">
        <v>56</v>
      </c>
      <c r="B592" s="97">
        <v>0</v>
      </c>
      <c r="C592" s="97">
        <v>0</v>
      </c>
      <c r="D592" s="97">
        <v>0</v>
      </c>
      <c r="E592" s="97">
        <v>0</v>
      </c>
      <c r="F592" s="97">
        <v>0</v>
      </c>
      <c r="G592" s="97">
        <v>0</v>
      </c>
      <c r="H592" s="97">
        <v>0</v>
      </c>
    </row>
    <row r="593" spans="1:8">
      <c r="A593" s="3" t="s">
        <v>49</v>
      </c>
      <c r="B593" s="97">
        <v>0</v>
      </c>
      <c r="C593" s="97">
        <v>12</v>
      </c>
      <c r="D593" s="97">
        <v>3</v>
      </c>
      <c r="E593" s="97">
        <v>0</v>
      </c>
      <c r="F593" s="97">
        <v>31</v>
      </c>
      <c r="G593" s="97">
        <v>25</v>
      </c>
      <c r="H593" s="97">
        <v>71</v>
      </c>
    </row>
    <row r="594" spans="1:8">
      <c r="A594" s="3" t="s">
        <v>16</v>
      </c>
      <c r="B594" s="97">
        <v>0</v>
      </c>
      <c r="C594" s="97">
        <v>0</v>
      </c>
      <c r="D594" s="97">
        <v>0</v>
      </c>
      <c r="E594" s="97">
        <v>0</v>
      </c>
      <c r="F594" s="97">
        <v>0</v>
      </c>
      <c r="G594" s="97">
        <v>0</v>
      </c>
      <c r="H594" s="97">
        <v>0</v>
      </c>
    </row>
    <row r="595" spans="1:8">
      <c r="A595" s="3" t="s">
        <v>57</v>
      </c>
      <c r="B595" s="97">
        <v>0</v>
      </c>
      <c r="C595" s="97">
        <v>0</v>
      </c>
      <c r="D595" s="97">
        <v>0</v>
      </c>
      <c r="E595" s="97">
        <v>0</v>
      </c>
      <c r="F595" s="97">
        <v>0</v>
      </c>
      <c r="G595" s="97">
        <v>0</v>
      </c>
      <c r="H595" s="97">
        <v>0</v>
      </c>
    </row>
    <row r="596" spans="1:8">
      <c r="A596" s="3" t="s">
        <v>17</v>
      </c>
      <c r="B596" s="97">
        <v>0</v>
      </c>
      <c r="C596" s="97">
        <v>0</v>
      </c>
      <c r="D596" s="97">
        <v>0</v>
      </c>
      <c r="E596" s="97">
        <v>0</v>
      </c>
      <c r="F596" s="97">
        <v>0</v>
      </c>
      <c r="G596" s="97">
        <v>0</v>
      </c>
      <c r="H596" s="97">
        <v>0</v>
      </c>
    </row>
    <row r="597" spans="1:8">
      <c r="A597" s="3" t="s">
        <v>23</v>
      </c>
      <c r="B597" s="97">
        <v>0</v>
      </c>
      <c r="C597" s="97">
        <v>0</v>
      </c>
      <c r="D597" s="97">
        <v>0</v>
      </c>
      <c r="E597" s="97">
        <v>0</v>
      </c>
      <c r="F597" s="97">
        <v>0</v>
      </c>
      <c r="G597" s="97">
        <v>0</v>
      </c>
      <c r="H597" s="97">
        <v>0</v>
      </c>
    </row>
    <row r="598" spans="1:8">
      <c r="A598" s="11" t="s">
        <v>24</v>
      </c>
      <c r="B598" s="97">
        <v>85</v>
      </c>
      <c r="C598" s="97">
        <v>671</v>
      </c>
      <c r="D598" s="97">
        <v>797</v>
      </c>
      <c r="E598" s="97">
        <v>244</v>
      </c>
      <c r="F598" s="97">
        <v>4479</v>
      </c>
      <c r="G598" s="97">
        <v>1038</v>
      </c>
      <c r="H598" s="97">
        <v>7314</v>
      </c>
    </row>
    <row r="602" spans="1:8">
      <c r="A602" s="46" t="s">
        <v>128</v>
      </c>
      <c r="B602" s="2"/>
      <c r="C602" s="2"/>
    </row>
    <row r="603" spans="1:8">
      <c r="C603" s="2"/>
    </row>
    <row r="604" spans="1:8">
      <c r="A604" s="1" t="s">
        <v>125</v>
      </c>
      <c r="B604" s="2"/>
    </row>
    <row r="605" spans="1:8">
      <c r="B605" s="2" t="s">
        <v>20</v>
      </c>
      <c r="D605" t="s">
        <v>21</v>
      </c>
    </row>
    <row r="606" spans="1:8">
      <c r="A606" s="6" t="s">
        <v>19</v>
      </c>
      <c r="B606" s="4">
        <v>24</v>
      </c>
      <c r="C606" s="4">
        <v>29</v>
      </c>
      <c r="D606" s="4">
        <v>4</v>
      </c>
      <c r="E606" s="4">
        <v>9</v>
      </c>
      <c r="F606" s="4">
        <v>14</v>
      </c>
      <c r="G606" s="4">
        <v>19</v>
      </c>
      <c r="H606" s="4" t="s">
        <v>24</v>
      </c>
    </row>
    <row r="607" spans="1:8">
      <c r="A607" s="3" t="s">
        <v>1</v>
      </c>
      <c r="B607" s="97">
        <v>0</v>
      </c>
      <c r="C607" s="97">
        <v>1</v>
      </c>
      <c r="D607" s="97">
        <v>18</v>
      </c>
      <c r="E607" s="97">
        <v>21</v>
      </c>
      <c r="F607" s="97">
        <v>64</v>
      </c>
      <c r="G607" s="97">
        <v>43</v>
      </c>
      <c r="H607" s="97">
        <f>SUM(B607:G607)</f>
        <v>147</v>
      </c>
    </row>
    <row r="608" spans="1:8">
      <c r="A608" s="3" t="s">
        <v>51</v>
      </c>
      <c r="B608" s="97">
        <v>0</v>
      </c>
      <c r="C608" s="97">
        <v>0</v>
      </c>
      <c r="D608" s="97">
        <v>0</v>
      </c>
      <c r="E608" s="97">
        <v>0</v>
      </c>
      <c r="F608" s="97">
        <v>0</v>
      </c>
      <c r="G608" s="97">
        <v>0</v>
      </c>
      <c r="H608" s="97">
        <f t="shared" ref="H608:H641" si="32">SUM(B608:G608)</f>
        <v>0</v>
      </c>
    </row>
    <row r="609" spans="1:8">
      <c r="A609" s="3" t="s">
        <v>47</v>
      </c>
      <c r="B609" s="97">
        <v>0</v>
      </c>
      <c r="C609" s="97">
        <v>0</v>
      </c>
      <c r="D609" s="97">
        <v>0</v>
      </c>
      <c r="E609" s="97">
        <v>0</v>
      </c>
      <c r="F609" s="97">
        <v>1</v>
      </c>
      <c r="G609" s="97">
        <v>0</v>
      </c>
      <c r="H609" s="97">
        <f t="shared" si="32"/>
        <v>1</v>
      </c>
    </row>
    <row r="610" spans="1:8">
      <c r="A610" s="3" t="s">
        <v>43</v>
      </c>
      <c r="B610" s="97">
        <v>0</v>
      </c>
      <c r="C610" s="97">
        <v>0</v>
      </c>
      <c r="D610" s="97">
        <v>2</v>
      </c>
      <c r="E610" s="97">
        <v>3</v>
      </c>
      <c r="F610" s="97">
        <v>0</v>
      </c>
      <c r="G610" s="97">
        <v>0</v>
      </c>
      <c r="H610" s="97">
        <f t="shared" si="32"/>
        <v>5</v>
      </c>
    </row>
    <row r="611" spans="1:8">
      <c r="A611" s="3" t="s">
        <v>2</v>
      </c>
      <c r="B611" s="97">
        <v>11</v>
      </c>
      <c r="C611" s="97">
        <v>35</v>
      </c>
      <c r="D611" s="97">
        <v>127</v>
      </c>
      <c r="E611" s="97">
        <v>60</v>
      </c>
      <c r="F611" s="97">
        <v>9</v>
      </c>
      <c r="G611" s="97">
        <v>0</v>
      </c>
      <c r="H611" s="97">
        <f t="shared" si="32"/>
        <v>242</v>
      </c>
    </row>
    <row r="612" spans="1:8">
      <c r="A612" s="3" t="s">
        <v>45</v>
      </c>
      <c r="B612" s="97">
        <v>0</v>
      </c>
      <c r="C612" s="97">
        <v>0</v>
      </c>
      <c r="D612" s="97">
        <v>0</v>
      </c>
      <c r="E612" s="97">
        <v>2</v>
      </c>
      <c r="F612" s="97">
        <v>3</v>
      </c>
      <c r="G612" s="97">
        <v>2</v>
      </c>
      <c r="H612" s="97">
        <f t="shared" si="32"/>
        <v>7</v>
      </c>
    </row>
    <row r="613" spans="1:8">
      <c r="A613" s="3" t="s">
        <v>3</v>
      </c>
      <c r="B613" s="97">
        <v>12</v>
      </c>
      <c r="C613" s="97">
        <v>10</v>
      </c>
      <c r="D613" s="97">
        <v>11</v>
      </c>
      <c r="E613" s="97">
        <v>12</v>
      </c>
      <c r="F613" s="97">
        <v>3</v>
      </c>
      <c r="G613" s="97">
        <v>2</v>
      </c>
      <c r="H613" s="97">
        <f t="shared" si="32"/>
        <v>50</v>
      </c>
    </row>
    <row r="614" spans="1:8">
      <c r="A614" s="3" t="s">
        <v>4</v>
      </c>
      <c r="B614" s="97">
        <v>0</v>
      </c>
      <c r="C614" s="97">
        <v>1</v>
      </c>
      <c r="D614" s="97">
        <v>1</v>
      </c>
      <c r="E614" s="97">
        <v>1</v>
      </c>
      <c r="F614" s="97">
        <v>0</v>
      </c>
      <c r="G614" s="97">
        <v>0</v>
      </c>
      <c r="H614" s="97">
        <f t="shared" si="32"/>
        <v>3</v>
      </c>
    </row>
    <row r="615" spans="1:8">
      <c r="A615" s="3" t="s">
        <v>50</v>
      </c>
      <c r="B615" s="97">
        <v>0</v>
      </c>
      <c r="C615" s="97">
        <v>0</v>
      </c>
      <c r="D615" s="97">
        <v>0</v>
      </c>
      <c r="E615" s="97">
        <v>0</v>
      </c>
      <c r="F615" s="97">
        <v>0</v>
      </c>
      <c r="G615" s="97">
        <v>0</v>
      </c>
      <c r="H615" s="97">
        <f t="shared" si="32"/>
        <v>0</v>
      </c>
    </row>
    <row r="616" spans="1:8">
      <c r="A616" s="3" t="s">
        <v>6</v>
      </c>
      <c r="B616" s="97">
        <v>0</v>
      </c>
      <c r="C616" s="97">
        <v>0</v>
      </c>
      <c r="D616" s="97">
        <v>0</v>
      </c>
      <c r="E616" s="97">
        <v>0</v>
      </c>
      <c r="F616" s="97">
        <v>0</v>
      </c>
      <c r="G616" s="97">
        <v>0</v>
      </c>
      <c r="H616" s="97">
        <f t="shared" si="32"/>
        <v>0</v>
      </c>
    </row>
    <row r="617" spans="1:8">
      <c r="A617" s="3" t="s">
        <v>7</v>
      </c>
      <c r="B617" s="97">
        <v>0</v>
      </c>
      <c r="C617" s="97">
        <v>0</v>
      </c>
      <c r="D617" s="97">
        <v>0</v>
      </c>
      <c r="E617" s="97">
        <v>2</v>
      </c>
      <c r="F617" s="97">
        <v>10</v>
      </c>
      <c r="G617" s="97">
        <v>4</v>
      </c>
      <c r="H617" s="97">
        <f t="shared" si="32"/>
        <v>16</v>
      </c>
    </row>
    <row r="618" spans="1:8">
      <c r="A618" s="3" t="s">
        <v>52</v>
      </c>
      <c r="B618" s="97">
        <v>0</v>
      </c>
      <c r="C618" s="97">
        <v>0</v>
      </c>
      <c r="D618" s="97">
        <v>0</v>
      </c>
      <c r="E618" s="97">
        <v>0</v>
      </c>
      <c r="F618" s="97">
        <v>0</v>
      </c>
      <c r="G618" s="97">
        <v>0</v>
      </c>
      <c r="H618" s="97">
        <f t="shared" si="32"/>
        <v>0</v>
      </c>
    </row>
    <row r="619" spans="1:8">
      <c r="A619" s="3" t="s">
        <v>53</v>
      </c>
      <c r="B619" s="97">
        <v>0</v>
      </c>
      <c r="C619" s="97">
        <v>0</v>
      </c>
      <c r="D619" s="97">
        <v>0</v>
      </c>
      <c r="E619" s="97">
        <v>0</v>
      </c>
      <c r="F619" s="97">
        <v>1</v>
      </c>
      <c r="G619" s="97">
        <v>1</v>
      </c>
      <c r="H619" s="97">
        <f t="shared" si="32"/>
        <v>2</v>
      </c>
    </row>
    <row r="620" spans="1:8">
      <c r="A620" s="3" t="s">
        <v>44</v>
      </c>
      <c r="B620" s="97">
        <v>0</v>
      </c>
      <c r="C620" s="97">
        <v>0</v>
      </c>
      <c r="D620" s="97">
        <v>0</v>
      </c>
      <c r="E620" s="97">
        <v>1</v>
      </c>
      <c r="F620" s="97">
        <v>0</v>
      </c>
      <c r="G620" s="97">
        <v>0</v>
      </c>
      <c r="H620" s="97">
        <f t="shared" si="32"/>
        <v>1</v>
      </c>
    </row>
    <row r="621" spans="1:8">
      <c r="A621" s="3" t="s">
        <v>8</v>
      </c>
      <c r="B621" s="97">
        <v>0</v>
      </c>
      <c r="C621" s="97">
        <v>0</v>
      </c>
      <c r="D621" s="97">
        <v>0</v>
      </c>
      <c r="E621" s="97">
        <v>4</v>
      </c>
      <c r="F621" s="97">
        <v>12</v>
      </c>
      <c r="G621" s="97">
        <v>8</v>
      </c>
      <c r="H621" s="97">
        <f t="shared" si="32"/>
        <v>24</v>
      </c>
    </row>
    <row r="622" spans="1:8">
      <c r="A622" s="3" t="s">
        <v>9</v>
      </c>
      <c r="B622" s="97">
        <v>0</v>
      </c>
      <c r="C622" s="97">
        <v>0</v>
      </c>
      <c r="D622" s="97">
        <v>133</v>
      </c>
      <c r="E622" s="97">
        <v>290</v>
      </c>
      <c r="F622" s="97">
        <v>84</v>
      </c>
      <c r="G622" s="97">
        <v>56</v>
      </c>
      <c r="H622" s="97">
        <f t="shared" si="32"/>
        <v>563</v>
      </c>
    </row>
    <row r="623" spans="1:8">
      <c r="A623" s="3" t="s">
        <v>46</v>
      </c>
      <c r="B623" s="97">
        <v>0</v>
      </c>
      <c r="C623" s="97">
        <v>0</v>
      </c>
      <c r="D623" s="97">
        <v>0</v>
      </c>
      <c r="E623" s="97">
        <v>0</v>
      </c>
      <c r="F623" s="97">
        <v>1</v>
      </c>
      <c r="G623" s="97">
        <v>0</v>
      </c>
      <c r="H623" s="97">
        <f t="shared" si="32"/>
        <v>1</v>
      </c>
    </row>
    <row r="624" spans="1:8">
      <c r="A624" s="3" t="s">
        <v>10</v>
      </c>
      <c r="B624" s="97">
        <v>0</v>
      </c>
      <c r="C624" s="97">
        <v>0</v>
      </c>
      <c r="D624" s="97">
        <v>1</v>
      </c>
      <c r="E624" s="97">
        <v>7</v>
      </c>
      <c r="F624" s="97">
        <v>113</v>
      </c>
      <c r="G624" s="97">
        <v>0</v>
      </c>
      <c r="H624" s="97">
        <f t="shared" si="32"/>
        <v>121</v>
      </c>
    </row>
    <row r="625" spans="1:8">
      <c r="A625" s="3" t="s">
        <v>11</v>
      </c>
      <c r="B625" s="97">
        <v>0</v>
      </c>
      <c r="C625" s="97">
        <v>0</v>
      </c>
      <c r="D625" s="97">
        <v>84</v>
      </c>
      <c r="E625" s="97">
        <v>2125</v>
      </c>
      <c r="F625" s="97">
        <v>1850</v>
      </c>
      <c r="G625" s="97">
        <v>39</v>
      </c>
      <c r="H625" s="97">
        <f t="shared" si="32"/>
        <v>4098</v>
      </c>
    </row>
    <row r="626" spans="1:8">
      <c r="A626" s="3" t="s">
        <v>12</v>
      </c>
      <c r="B626" s="97">
        <v>0</v>
      </c>
      <c r="C626" s="97">
        <v>13</v>
      </c>
      <c r="D626" s="97">
        <v>47</v>
      </c>
      <c r="E626" s="97">
        <v>105</v>
      </c>
      <c r="F626" s="97">
        <v>38</v>
      </c>
      <c r="G626" s="97">
        <v>15</v>
      </c>
      <c r="H626" s="97">
        <f t="shared" si="32"/>
        <v>218</v>
      </c>
    </row>
    <row r="627" spans="1:8">
      <c r="A627" s="3" t="s">
        <v>33</v>
      </c>
      <c r="B627" s="97">
        <v>0</v>
      </c>
      <c r="C627" s="97">
        <v>0</v>
      </c>
      <c r="D627" s="97">
        <v>0</v>
      </c>
      <c r="E627" s="97">
        <v>2</v>
      </c>
      <c r="F627" s="97">
        <v>1</v>
      </c>
      <c r="G627" s="97">
        <v>0</v>
      </c>
      <c r="H627" s="97">
        <f t="shared" si="32"/>
        <v>3</v>
      </c>
    </row>
    <row r="628" spans="1:8">
      <c r="A628" s="3" t="s">
        <v>18</v>
      </c>
      <c r="B628" s="97">
        <v>0</v>
      </c>
      <c r="C628" s="97">
        <v>0</v>
      </c>
      <c r="D628" s="97">
        <v>79</v>
      </c>
      <c r="E628" s="97">
        <v>315</v>
      </c>
      <c r="F628" s="97">
        <v>2934</v>
      </c>
      <c r="G628" s="97">
        <v>5</v>
      </c>
      <c r="H628" s="97">
        <f t="shared" si="32"/>
        <v>3333</v>
      </c>
    </row>
    <row r="629" spans="1:8">
      <c r="A629" s="3" t="s">
        <v>48</v>
      </c>
      <c r="B629" s="97">
        <v>0</v>
      </c>
      <c r="C629" s="97">
        <v>0</v>
      </c>
      <c r="D629" s="97">
        <v>0</v>
      </c>
      <c r="E629" s="97">
        <v>0</v>
      </c>
      <c r="F629" s="97">
        <v>0</v>
      </c>
      <c r="G629" s="97">
        <v>8</v>
      </c>
      <c r="H629" s="97">
        <f t="shared" si="32"/>
        <v>8</v>
      </c>
    </row>
    <row r="630" spans="1:8">
      <c r="A630" s="3" t="s">
        <v>13</v>
      </c>
      <c r="B630" s="97">
        <v>0</v>
      </c>
      <c r="C630" s="97">
        <v>0</v>
      </c>
      <c r="D630" s="97">
        <v>0</v>
      </c>
      <c r="E630" s="97">
        <v>0</v>
      </c>
      <c r="F630" s="97">
        <v>0</v>
      </c>
      <c r="G630" s="97">
        <v>0</v>
      </c>
      <c r="H630" s="97">
        <f t="shared" si="32"/>
        <v>0</v>
      </c>
    </row>
    <row r="631" spans="1:8">
      <c r="A631" s="3" t="s">
        <v>14</v>
      </c>
      <c r="B631" s="97">
        <v>0</v>
      </c>
      <c r="C631" s="97">
        <v>0</v>
      </c>
      <c r="D631" s="97">
        <v>350</v>
      </c>
      <c r="E631" s="97">
        <v>157</v>
      </c>
      <c r="F631" s="97">
        <v>484</v>
      </c>
      <c r="G631" s="97">
        <v>11</v>
      </c>
      <c r="H631" s="97">
        <f t="shared" si="32"/>
        <v>1002</v>
      </c>
    </row>
    <row r="632" spans="1:8">
      <c r="A632" s="3" t="s">
        <v>42</v>
      </c>
      <c r="B632" s="97">
        <v>0</v>
      </c>
      <c r="C632" s="97">
        <v>0</v>
      </c>
      <c r="D632" s="97">
        <v>1</v>
      </c>
      <c r="E632" s="97">
        <v>0</v>
      </c>
      <c r="F632" s="97">
        <v>0</v>
      </c>
      <c r="G632" s="97">
        <v>0</v>
      </c>
      <c r="H632" s="97">
        <f t="shared" si="32"/>
        <v>1</v>
      </c>
    </row>
    <row r="633" spans="1:8">
      <c r="A633" s="3" t="s">
        <v>54</v>
      </c>
      <c r="B633" s="97">
        <v>0</v>
      </c>
      <c r="C633" s="97">
        <v>0</v>
      </c>
      <c r="D633" s="97">
        <v>0</v>
      </c>
      <c r="E633" s="97">
        <v>0</v>
      </c>
      <c r="F633" s="97">
        <v>0</v>
      </c>
      <c r="G633" s="97">
        <v>0</v>
      </c>
      <c r="H633" s="97">
        <f t="shared" si="32"/>
        <v>0</v>
      </c>
    </row>
    <row r="634" spans="1:8">
      <c r="A634" s="3" t="s">
        <v>55</v>
      </c>
      <c r="B634" s="97">
        <v>0</v>
      </c>
      <c r="C634" s="97">
        <v>0</v>
      </c>
      <c r="D634" s="97">
        <v>0</v>
      </c>
      <c r="E634" s="97">
        <v>0</v>
      </c>
      <c r="F634" s="97">
        <v>2</v>
      </c>
      <c r="G634" s="97">
        <v>0</v>
      </c>
      <c r="H634" s="97">
        <f t="shared" si="32"/>
        <v>2</v>
      </c>
    </row>
    <row r="635" spans="1:8">
      <c r="A635" s="3" t="s">
        <v>15</v>
      </c>
      <c r="B635" s="97">
        <v>0</v>
      </c>
      <c r="C635" s="97">
        <v>0</v>
      </c>
      <c r="D635" s="97">
        <v>22</v>
      </c>
      <c r="E635" s="97">
        <v>1</v>
      </c>
      <c r="F635" s="97">
        <v>0</v>
      </c>
      <c r="G635" s="97">
        <v>10</v>
      </c>
      <c r="H635" s="97">
        <f t="shared" si="32"/>
        <v>33</v>
      </c>
    </row>
    <row r="636" spans="1:8">
      <c r="A636" s="3" t="s">
        <v>56</v>
      </c>
      <c r="B636" s="97">
        <v>0</v>
      </c>
      <c r="C636" s="97">
        <v>0</v>
      </c>
      <c r="D636" s="97">
        <v>0</v>
      </c>
      <c r="E636" s="97">
        <v>12</v>
      </c>
      <c r="F636" s="97">
        <v>2</v>
      </c>
      <c r="G636" s="97">
        <v>0</v>
      </c>
      <c r="H636" s="97">
        <f t="shared" si="32"/>
        <v>14</v>
      </c>
    </row>
    <row r="637" spans="1:8">
      <c r="A637" s="3" t="s">
        <v>49</v>
      </c>
      <c r="B637" s="97">
        <v>0</v>
      </c>
      <c r="C637" s="97">
        <v>0</v>
      </c>
      <c r="D637" s="97">
        <v>30</v>
      </c>
      <c r="E637" s="97">
        <v>2</v>
      </c>
      <c r="F637" s="97">
        <v>10</v>
      </c>
      <c r="G637" s="97">
        <v>0</v>
      </c>
      <c r="H637" s="97">
        <f t="shared" si="32"/>
        <v>42</v>
      </c>
    </row>
    <row r="638" spans="1:8">
      <c r="A638" s="3" t="s">
        <v>16</v>
      </c>
      <c r="B638" s="97">
        <v>0</v>
      </c>
      <c r="C638" s="97">
        <v>0</v>
      </c>
      <c r="D638" s="97">
        <v>0</v>
      </c>
      <c r="E638" s="97">
        <v>1</v>
      </c>
      <c r="F638" s="97">
        <v>0</v>
      </c>
      <c r="G638" s="97">
        <v>0</v>
      </c>
      <c r="H638" s="97">
        <f t="shared" si="32"/>
        <v>1</v>
      </c>
    </row>
    <row r="639" spans="1:8">
      <c r="A639" s="3" t="s">
        <v>57</v>
      </c>
      <c r="B639" s="97">
        <v>0</v>
      </c>
      <c r="C639" s="97">
        <v>0</v>
      </c>
      <c r="D639" s="97">
        <v>0</v>
      </c>
      <c r="E639" s="97">
        <v>0</v>
      </c>
      <c r="F639" s="97">
        <v>0</v>
      </c>
      <c r="G639" s="97">
        <v>0</v>
      </c>
      <c r="H639" s="97">
        <f t="shared" si="32"/>
        <v>0</v>
      </c>
    </row>
    <row r="640" spans="1:8">
      <c r="A640" s="3" t="s">
        <v>17</v>
      </c>
      <c r="B640" s="97">
        <v>0</v>
      </c>
      <c r="C640" s="97">
        <v>0</v>
      </c>
      <c r="D640" s="97">
        <v>0</v>
      </c>
      <c r="E640" s="97">
        <v>0</v>
      </c>
      <c r="F640" s="97">
        <v>3000</v>
      </c>
      <c r="G640" s="97">
        <v>2001</v>
      </c>
      <c r="H640" s="97">
        <f t="shared" si="32"/>
        <v>5001</v>
      </c>
    </row>
    <row r="641" spans="1:8">
      <c r="A641" s="3" t="s">
        <v>23</v>
      </c>
      <c r="B641" s="97">
        <v>0</v>
      </c>
      <c r="C641" s="97">
        <v>0</v>
      </c>
      <c r="D641" s="97">
        <v>0</v>
      </c>
      <c r="E641" s="97">
        <v>0</v>
      </c>
      <c r="F641" s="97">
        <v>0</v>
      </c>
      <c r="G641" s="97">
        <v>0</v>
      </c>
      <c r="H641" s="97">
        <f t="shared" si="32"/>
        <v>0</v>
      </c>
    </row>
    <row r="642" spans="1:8">
      <c r="A642" s="11" t="s">
        <v>24</v>
      </c>
      <c r="B642" s="97">
        <f t="shared" ref="B642:H642" si="33">SUM(B607:B641)</f>
        <v>23</v>
      </c>
      <c r="C642" s="97">
        <f t="shared" si="33"/>
        <v>60</v>
      </c>
      <c r="D642" s="97">
        <f t="shared" si="33"/>
        <v>906</v>
      </c>
      <c r="E642" s="97">
        <f t="shared" si="33"/>
        <v>3123</v>
      </c>
      <c r="F642" s="97">
        <f t="shared" si="33"/>
        <v>8622</v>
      </c>
      <c r="G642" s="97">
        <f t="shared" si="33"/>
        <v>2205</v>
      </c>
      <c r="H642" s="97">
        <f t="shared" si="33"/>
        <v>14939</v>
      </c>
    </row>
    <row r="646" spans="1:8">
      <c r="A646" s="1" t="s">
        <v>127</v>
      </c>
    </row>
    <row r="647" spans="1:8">
      <c r="B647" s="2" t="s">
        <v>20</v>
      </c>
      <c r="D647" t="s">
        <v>21</v>
      </c>
    </row>
    <row r="648" spans="1:8">
      <c r="A648" s="6" t="s">
        <v>19</v>
      </c>
      <c r="B648" s="4">
        <v>24</v>
      </c>
      <c r="C648" s="4">
        <v>29</v>
      </c>
      <c r="D648" s="4">
        <v>4</v>
      </c>
      <c r="E648" s="4">
        <v>9</v>
      </c>
      <c r="F648" s="4">
        <v>14</v>
      </c>
      <c r="G648" s="4">
        <v>19</v>
      </c>
      <c r="H648" s="4" t="s">
        <v>24</v>
      </c>
    </row>
    <row r="649" spans="1:8">
      <c r="A649" s="3" t="s">
        <v>1</v>
      </c>
      <c r="B649" s="97">
        <v>0</v>
      </c>
      <c r="C649" s="97">
        <v>1</v>
      </c>
      <c r="D649" s="97">
        <v>13</v>
      </c>
      <c r="E649" s="97">
        <v>21</v>
      </c>
      <c r="F649" s="97">
        <v>64</v>
      </c>
      <c r="G649" s="97">
        <v>43</v>
      </c>
      <c r="H649" s="97">
        <f>SUM(B649:G649)</f>
        <v>142</v>
      </c>
    </row>
    <row r="650" spans="1:8">
      <c r="A650" s="3" t="s">
        <v>51</v>
      </c>
      <c r="B650" s="97">
        <v>0</v>
      </c>
      <c r="C650" s="97">
        <v>0</v>
      </c>
      <c r="D650" s="97">
        <v>0</v>
      </c>
      <c r="E650" s="97">
        <v>0</v>
      </c>
      <c r="F650" s="97">
        <v>0</v>
      </c>
      <c r="G650" s="97">
        <v>0</v>
      </c>
      <c r="H650" s="97">
        <f t="shared" ref="H650:H683" si="34">SUM(B650:G650)</f>
        <v>0</v>
      </c>
    </row>
    <row r="651" spans="1:8">
      <c r="A651" s="3" t="s">
        <v>47</v>
      </c>
      <c r="B651" s="97">
        <v>0</v>
      </c>
      <c r="C651" s="97">
        <v>0</v>
      </c>
      <c r="D651" s="97">
        <v>0</v>
      </c>
      <c r="E651" s="97">
        <v>0</v>
      </c>
      <c r="F651" s="97">
        <v>0</v>
      </c>
      <c r="G651" s="97">
        <v>0</v>
      </c>
      <c r="H651" s="97">
        <f t="shared" si="34"/>
        <v>0</v>
      </c>
    </row>
    <row r="652" spans="1:8">
      <c r="A652" s="3" t="s">
        <v>43</v>
      </c>
      <c r="B652" s="97">
        <v>0</v>
      </c>
      <c r="C652" s="97">
        <v>0</v>
      </c>
      <c r="D652" s="97">
        <v>2</v>
      </c>
      <c r="E652" s="97">
        <v>0</v>
      </c>
      <c r="F652" s="97">
        <v>0</v>
      </c>
      <c r="G652" s="97">
        <v>0</v>
      </c>
      <c r="H652" s="97">
        <f t="shared" si="34"/>
        <v>2</v>
      </c>
    </row>
    <row r="653" spans="1:8">
      <c r="A653" s="3" t="s">
        <v>2</v>
      </c>
      <c r="B653" s="97">
        <v>11</v>
      </c>
      <c r="C653" s="97">
        <v>35</v>
      </c>
      <c r="D653" s="97">
        <v>126</v>
      </c>
      <c r="E653" s="97">
        <v>60</v>
      </c>
      <c r="F653" s="97">
        <v>9</v>
      </c>
      <c r="G653" s="97">
        <v>0</v>
      </c>
      <c r="H653" s="97">
        <f t="shared" si="34"/>
        <v>241</v>
      </c>
    </row>
    <row r="654" spans="1:8">
      <c r="A654" s="3" t="s">
        <v>45</v>
      </c>
      <c r="B654" s="97">
        <v>0</v>
      </c>
      <c r="C654" s="97">
        <v>0</v>
      </c>
      <c r="D654" s="97">
        <v>0</v>
      </c>
      <c r="E654" s="97">
        <v>0</v>
      </c>
      <c r="F654" s="97">
        <v>0</v>
      </c>
      <c r="G654" s="97">
        <v>0</v>
      </c>
      <c r="H654" s="97">
        <f t="shared" si="34"/>
        <v>0</v>
      </c>
    </row>
    <row r="655" spans="1:8">
      <c r="A655" s="3" t="s">
        <v>3</v>
      </c>
      <c r="B655" s="97">
        <v>6</v>
      </c>
      <c r="C655" s="97">
        <v>2</v>
      </c>
      <c r="D655" s="97">
        <v>3</v>
      </c>
      <c r="E655" s="97">
        <v>6</v>
      </c>
      <c r="F655" s="97">
        <v>1</v>
      </c>
      <c r="G655" s="97">
        <v>1</v>
      </c>
      <c r="H655" s="97">
        <f t="shared" si="34"/>
        <v>19</v>
      </c>
    </row>
    <row r="656" spans="1:8">
      <c r="A656" s="3" t="s">
        <v>4</v>
      </c>
      <c r="B656" s="97">
        <v>0</v>
      </c>
      <c r="C656" s="97">
        <v>1</v>
      </c>
      <c r="D656" s="97">
        <v>1</v>
      </c>
      <c r="E656" s="97">
        <v>1</v>
      </c>
      <c r="F656" s="97">
        <v>0</v>
      </c>
      <c r="G656" s="97">
        <v>0</v>
      </c>
      <c r="H656" s="97">
        <f t="shared" si="34"/>
        <v>3</v>
      </c>
    </row>
    <row r="657" spans="1:8">
      <c r="A657" s="3" t="s">
        <v>50</v>
      </c>
      <c r="B657" s="97">
        <v>0</v>
      </c>
      <c r="C657" s="97">
        <v>0</v>
      </c>
      <c r="D657" s="97">
        <v>0</v>
      </c>
      <c r="E657" s="97">
        <v>0</v>
      </c>
      <c r="F657" s="97">
        <v>0</v>
      </c>
      <c r="G657" s="97">
        <v>0</v>
      </c>
      <c r="H657" s="97">
        <f t="shared" si="34"/>
        <v>0</v>
      </c>
    </row>
    <row r="658" spans="1:8">
      <c r="A658" s="3" t="s">
        <v>6</v>
      </c>
      <c r="B658" s="97">
        <v>0</v>
      </c>
      <c r="C658" s="97">
        <v>0</v>
      </c>
      <c r="D658" s="97">
        <v>0</v>
      </c>
      <c r="E658" s="97">
        <v>0</v>
      </c>
      <c r="F658" s="97">
        <v>0</v>
      </c>
      <c r="G658" s="97">
        <v>0</v>
      </c>
      <c r="H658" s="97">
        <f t="shared" si="34"/>
        <v>0</v>
      </c>
    </row>
    <row r="659" spans="1:8">
      <c r="A659" s="3" t="s">
        <v>7</v>
      </c>
      <c r="B659" s="97">
        <v>0</v>
      </c>
      <c r="C659" s="97">
        <v>0</v>
      </c>
      <c r="D659" s="97">
        <v>0</v>
      </c>
      <c r="E659" s="97">
        <v>0</v>
      </c>
      <c r="F659" s="97">
        <v>10</v>
      </c>
      <c r="G659" s="97">
        <v>4</v>
      </c>
      <c r="H659" s="97">
        <f t="shared" si="34"/>
        <v>14</v>
      </c>
    </row>
    <row r="660" spans="1:8">
      <c r="A660" s="3" t="s">
        <v>52</v>
      </c>
      <c r="B660" s="97">
        <v>0</v>
      </c>
      <c r="C660" s="97">
        <v>0</v>
      </c>
      <c r="D660" s="97">
        <v>0</v>
      </c>
      <c r="E660" s="97">
        <v>0</v>
      </c>
      <c r="F660" s="97">
        <v>0</v>
      </c>
      <c r="G660" s="97">
        <v>0</v>
      </c>
      <c r="H660" s="97">
        <f t="shared" si="34"/>
        <v>0</v>
      </c>
    </row>
    <row r="661" spans="1:8">
      <c r="A661" s="3" t="s">
        <v>53</v>
      </c>
      <c r="B661" s="97">
        <v>0</v>
      </c>
      <c r="C661" s="97">
        <v>0</v>
      </c>
      <c r="D661" s="97">
        <v>0</v>
      </c>
      <c r="E661" s="97">
        <v>0</v>
      </c>
      <c r="F661" s="97">
        <v>1</v>
      </c>
      <c r="G661" s="97">
        <v>1</v>
      </c>
      <c r="H661" s="97">
        <f t="shared" si="34"/>
        <v>2</v>
      </c>
    </row>
    <row r="662" spans="1:8">
      <c r="A662" s="3" t="s">
        <v>44</v>
      </c>
      <c r="B662" s="97">
        <v>0</v>
      </c>
      <c r="C662" s="97">
        <v>0</v>
      </c>
      <c r="D662" s="97">
        <v>0</v>
      </c>
      <c r="E662" s="97">
        <v>1</v>
      </c>
      <c r="F662" s="97">
        <v>0</v>
      </c>
      <c r="G662" s="97">
        <v>0</v>
      </c>
      <c r="H662" s="97">
        <f t="shared" si="34"/>
        <v>1</v>
      </c>
    </row>
    <row r="663" spans="1:8">
      <c r="A663" s="3" t="s">
        <v>8</v>
      </c>
      <c r="B663" s="97">
        <v>0</v>
      </c>
      <c r="C663" s="97">
        <v>0</v>
      </c>
      <c r="D663" s="97">
        <v>0</v>
      </c>
      <c r="E663" s="97">
        <v>3</v>
      </c>
      <c r="F663" s="97">
        <v>12</v>
      </c>
      <c r="G663" s="97">
        <v>5</v>
      </c>
      <c r="H663" s="97">
        <f t="shared" si="34"/>
        <v>20</v>
      </c>
    </row>
    <row r="664" spans="1:8">
      <c r="A664" s="3" t="s">
        <v>9</v>
      </c>
      <c r="B664" s="97">
        <v>0</v>
      </c>
      <c r="C664" s="97">
        <v>0</v>
      </c>
      <c r="D664" s="97">
        <v>92</v>
      </c>
      <c r="E664" s="97">
        <v>90</v>
      </c>
      <c r="F664" s="97">
        <v>0</v>
      </c>
      <c r="G664" s="97">
        <v>56</v>
      </c>
      <c r="H664" s="97">
        <f t="shared" si="34"/>
        <v>238</v>
      </c>
    </row>
    <row r="665" spans="1:8">
      <c r="A665" s="3" t="s">
        <v>46</v>
      </c>
      <c r="B665" s="97">
        <v>0</v>
      </c>
      <c r="C665" s="97">
        <v>0</v>
      </c>
      <c r="D665" s="97">
        <v>0</v>
      </c>
      <c r="E665" s="97">
        <v>0</v>
      </c>
      <c r="F665" s="97">
        <v>0</v>
      </c>
      <c r="G665" s="97">
        <v>0</v>
      </c>
      <c r="H665" s="97">
        <f t="shared" si="34"/>
        <v>0</v>
      </c>
    </row>
    <row r="666" spans="1:8">
      <c r="A666" s="3" t="s">
        <v>10</v>
      </c>
      <c r="B666" s="97">
        <v>0</v>
      </c>
      <c r="C666" s="97">
        <v>0</v>
      </c>
      <c r="D666" s="97">
        <v>0</v>
      </c>
      <c r="E666" s="97">
        <v>0</v>
      </c>
      <c r="F666" s="97">
        <v>89</v>
      </c>
      <c r="G666" s="97">
        <v>0</v>
      </c>
      <c r="H666" s="97">
        <f t="shared" si="34"/>
        <v>89</v>
      </c>
    </row>
    <row r="667" spans="1:8">
      <c r="A667" s="3" t="s">
        <v>11</v>
      </c>
      <c r="B667" s="97">
        <v>0</v>
      </c>
      <c r="C667" s="97">
        <v>0</v>
      </c>
      <c r="D667" s="97">
        <v>84</v>
      </c>
      <c r="E667" s="97">
        <v>2085</v>
      </c>
      <c r="F667" s="97">
        <v>1700</v>
      </c>
      <c r="G667" s="97">
        <v>39</v>
      </c>
      <c r="H667" s="97">
        <f t="shared" si="34"/>
        <v>3908</v>
      </c>
    </row>
    <row r="668" spans="1:8">
      <c r="A668" s="3" t="s">
        <v>12</v>
      </c>
      <c r="B668" s="97">
        <v>0</v>
      </c>
      <c r="C668" s="97">
        <v>0</v>
      </c>
      <c r="D668" s="97">
        <v>46</v>
      </c>
      <c r="E668" s="97">
        <v>71</v>
      </c>
      <c r="F668" s="97">
        <v>36</v>
      </c>
      <c r="G668" s="97">
        <v>15</v>
      </c>
      <c r="H668" s="97">
        <f t="shared" si="34"/>
        <v>168</v>
      </c>
    </row>
    <row r="669" spans="1:8">
      <c r="A669" s="3" t="s">
        <v>33</v>
      </c>
      <c r="B669" s="97">
        <v>0</v>
      </c>
      <c r="C669" s="97">
        <v>0</v>
      </c>
      <c r="D669" s="97">
        <v>0</v>
      </c>
      <c r="E669" s="97">
        <v>2</v>
      </c>
      <c r="F669" s="97">
        <v>1</v>
      </c>
      <c r="G669" s="97">
        <v>0</v>
      </c>
      <c r="H669" s="97">
        <f t="shared" si="34"/>
        <v>3</v>
      </c>
    </row>
    <row r="670" spans="1:8">
      <c r="A670" s="3" t="s">
        <v>18</v>
      </c>
      <c r="B670" s="97">
        <v>0</v>
      </c>
      <c r="C670" s="97">
        <v>0</v>
      </c>
      <c r="D670" s="97">
        <v>62</v>
      </c>
      <c r="E670" s="97">
        <v>315</v>
      </c>
      <c r="F670" s="97">
        <v>2605</v>
      </c>
      <c r="G670" s="97">
        <v>5</v>
      </c>
      <c r="H670" s="97">
        <f t="shared" si="34"/>
        <v>2987</v>
      </c>
    </row>
    <row r="671" spans="1:8">
      <c r="A671" s="3" t="s">
        <v>48</v>
      </c>
      <c r="B671" s="97">
        <v>0</v>
      </c>
      <c r="C671" s="97">
        <v>0</v>
      </c>
      <c r="D671" s="97">
        <v>0</v>
      </c>
      <c r="E671" s="97">
        <v>0</v>
      </c>
      <c r="F671" s="97">
        <v>0</v>
      </c>
      <c r="G671" s="97">
        <v>8</v>
      </c>
      <c r="H671" s="97">
        <f t="shared" si="34"/>
        <v>8</v>
      </c>
    </row>
    <row r="672" spans="1:8">
      <c r="A672" s="3" t="s">
        <v>13</v>
      </c>
      <c r="B672" s="97">
        <v>0</v>
      </c>
      <c r="C672" s="97">
        <v>0</v>
      </c>
      <c r="D672" s="97">
        <v>0</v>
      </c>
      <c r="E672" s="97">
        <v>0</v>
      </c>
      <c r="F672" s="97">
        <v>0</v>
      </c>
      <c r="G672" s="97">
        <v>0</v>
      </c>
      <c r="H672" s="97">
        <f t="shared" si="34"/>
        <v>0</v>
      </c>
    </row>
    <row r="673" spans="1:26">
      <c r="A673" s="3" t="s">
        <v>14</v>
      </c>
      <c r="B673" s="97">
        <v>0</v>
      </c>
      <c r="C673" s="97">
        <v>0</v>
      </c>
      <c r="D673" s="97">
        <v>349</v>
      </c>
      <c r="E673" s="97">
        <v>154</v>
      </c>
      <c r="F673" s="97">
        <v>424</v>
      </c>
      <c r="G673" s="97">
        <v>11</v>
      </c>
      <c r="H673" s="97">
        <f t="shared" si="34"/>
        <v>938</v>
      </c>
    </row>
    <row r="674" spans="1:26">
      <c r="A674" s="3" t="s">
        <v>42</v>
      </c>
      <c r="B674" s="97">
        <v>0</v>
      </c>
      <c r="C674" s="97">
        <v>0</v>
      </c>
      <c r="D674" s="97">
        <v>0</v>
      </c>
      <c r="E674" s="97">
        <v>0</v>
      </c>
      <c r="F674" s="97">
        <v>0</v>
      </c>
      <c r="G674" s="97">
        <v>0</v>
      </c>
      <c r="H674" s="97">
        <f t="shared" si="34"/>
        <v>0</v>
      </c>
    </row>
    <row r="675" spans="1:26">
      <c r="A675" s="3" t="s">
        <v>54</v>
      </c>
      <c r="B675" s="97">
        <v>0</v>
      </c>
      <c r="C675" s="97">
        <v>0</v>
      </c>
      <c r="D675" s="97">
        <v>0</v>
      </c>
      <c r="E675" s="97">
        <v>0</v>
      </c>
      <c r="F675" s="97">
        <v>0</v>
      </c>
      <c r="G675" s="97">
        <v>0</v>
      </c>
      <c r="H675" s="97">
        <f t="shared" si="34"/>
        <v>0</v>
      </c>
    </row>
    <row r="676" spans="1:26">
      <c r="A676" s="3" t="s">
        <v>55</v>
      </c>
      <c r="B676" s="97">
        <v>0</v>
      </c>
      <c r="C676" s="97">
        <v>0</v>
      </c>
      <c r="D676" s="97">
        <v>0</v>
      </c>
      <c r="E676" s="97">
        <v>0</v>
      </c>
      <c r="F676" s="97">
        <v>0</v>
      </c>
      <c r="G676" s="97">
        <v>0</v>
      </c>
      <c r="H676" s="97">
        <f t="shared" si="34"/>
        <v>0</v>
      </c>
    </row>
    <row r="677" spans="1:26">
      <c r="A677" s="3" t="s">
        <v>15</v>
      </c>
      <c r="B677" s="97">
        <v>0</v>
      </c>
      <c r="C677" s="97">
        <v>0</v>
      </c>
      <c r="D677" s="97">
        <v>22</v>
      </c>
      <c r="E677" s="97">
        <v>0</v>
      </c>
      <c r="F677" s="97">
        <v>0</v>
      </c>
      <c r="G677" s="97">
        <v>10</v>
      </c>
      <c r="H677" s="97">
        <f t="shared" si="34"/>
        <v>32</v>
      </c>
    </row>
    <row r="678" spans="1:26">
      <c r="A678" s="3" t="s">
        <v>56</v>
      </c>
      <c r="B678" s="97">
        <v>0</v>
      </c>
      <c r="C678" s="97">
        <v>0</v>
      </c>
      <c r="D678" s="97">
        <v>0</v>
      </c>
      <c r="E678" s="97">
        <v>0</v>
      </c>
      <c r="F678" s="97">
        <v>0</v>
      </c>
      <c r="G678" s="97">
        <v>0</v>
      </c>
      <c r="H678" s="97">
        <f t="shared" si="34"/>
        <v>0</v>
      </c>
    </row>
    <row r="679" spans="1:26">
      <c r="A679" s="3" t="s">
        <v>49</v>
      </c>
      <c r="B679" s="97">
        <v>0</v>
      </c>
      <c r="C679" s="97">
        <v>0</v>
      </c>
      <c r="D679" s="97">
        <v>30</v>
      </c>
      <c r="E679" s="97">
        <v>2</v>
      </c>
      <c r="F679" s="97">
        <v>10</v>
      </c>
      <c r="G679" s="97">
        <v>0</v>
      </c>
      <c r="H679" s="97">
        <f t="shared" si="34"/>
        <v>42</v>
      </c>
    </row>
    <row r="680" spans="1:26">
      <c r="A680" s="3" t="s">
        <v>16</v>
      </c>
      <c r="B680" s="97">
        <v>0</v>
      </c>
      <c r="C680" s="97">
        <v>0</v>
      </c>
      <c r="D680" s="97">
        <v>0</v>
      </c>
      <c r="E680" s="97">
        <v>0</v>
      </c>
      <c r="F680" s="97">
        <v>0</v>
      </c>
      <c r="G680" s="97">
        <v>0</v>
      </c>
      <c r="H680" s="97">
        <f t="shared" si="34"/>
        <v>0</v>
      </c>
    </row>
    <row r="681" spans="1:26">
      <c r="A681" s="3" t="s">
        <v>57</v>
      </c>
      <c r="B681" s="97">
        <v>0</v>
      </c>
      <c r="C681" s="97">
        <v>0</v>
      </c>
      <c r="D681" s="97">
        <v>0</v>
      </c>
      <c r="E681" s="97">
        <v>0</v>
      </c>
      <c r="F681" s="97">
        <v>0</v>
      </c>
      <c r="G681" s="97">
        <v>0</v>
      </c>
      <c r="H681" s="97">
        <f t="shared" si="34"/>
        <v>0</v>
      </c>
    </row>
    <row r="682" spans="1:26">
      <c r="A682" s="3" t="s">
        <v>17</v>
      </c>
      <c r="B682" s="97">
        <v>0</v>
      </c>
      <c r="C682" s="97">
        <v>0</v>
      </c>
      <c r="D682" s="97">
        <v>0</v>
      </c>
      <c r="E682" s="97">
        <v>0</v>
      </c>
      <c r="F682" s="97">
        <v>0</v>
      </c>
      <c r="G682" s="97">
        <v>1</v>
      </c>
      <c r="H682" s="97">
        <f t="shared" si="34"/>
        <v>1</v>
      </c>
    </row>
    <row r="683" spans="1:26">
      <c r="A683" s="3" t="s">
        <v>23</v>
      </c>
      <c r="B683" s="97">
        <v>0</v>
      </c>
      <c r="C683" s="97">
        <v>0</v>
      </c>
      <c r="D683" s="97">
        <v>0</v>
      </c>
      <c r="E683" s="97">
        <v>0</v>
      </c>
      <c r="F683" s="97">
        <v>0</v>
      </c>
      <c r="G683" s="97">
        <v>0</v>
      </c>
      <c r="H683" s="97">
        <f t="shared" si="34"/>
        <v>0</v>
      </c>
    </row>
    <row r="684" spans="1:26">
      <c r="A684" s="11" t="s">
        <v>24</v>
      </c>
      <c r="B684" s="97">
        <f t="shared" ref="B684:H684" si="35">SUM(B649:B683)</f>
        <v>17</v>
      </c>
      <c r="C684" s="97">
        <f t="shared" si="35"/>
        <v>39</v>
      </c>
      <c r="D684" s="97">
        <f t="shared" si="35"/>
        <v>830</v>
      </c>
      <c r="E684" s="97">
        <f t="shared" si="35"/>
        <v>2811</v>
      </c>
      <c r="F684" s="97">
        <f t="shared" si="35"/>
        <v>4962</v>
      </c>
      <c r="G684" s="97">
        <f t="shared" si="35"/>
        <v>199</v>
      </c>
      <c r="H684" s="97">
        <f t="shared" si="35"/>
        <v>8858</v>
      </c>
    </row>
    <row r="687" spans="1:26">
      <c r="A687" s="2" t="s">
        <v>124</v>
      </c>
    </row>
    <row r="688" spans="1:26">
      <c r="A688" s="2"/>
      <c r="B688" s="82" t="s">
        <v>35</v>
      </c>
      <c r="C688" s="2"/>
      <c r="D688" s="2"/>
      <c r="E688" s="2"/>
      <c r="F688" s="2"/>
      <c r="G688" s="2"/>
      <c r="H688" s="82" t="s">
        <v>122</v>
      </c>
      <c r="I688" s="82"/>
      <c r="J688" s="2"/>
      <c r="K688" s="2"/>
      <c r="L688" s="2"/>
      <c r="M688" s="2"/>
      <c r="N688" s="82" t="s">
        <v>123</v>
      </c>
      <c r="O688" s="2"/>
      <c r="P688" s="2"/>
      <c r="Q688" s="2"/>
      <c r="R688" s="2"/>
      <c r="S688" s="2"/>
      <c r="T688" s="84" t="s">
        <v>38</v>
      </c>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t="s">
        <v>20</v>
      </c>
      <c r="C690" s="2"/>
      <c r="D690" s="2" t="s">
        <v>21</v>
      </c>
      <c r="E690" s="2"/>
      <c r="F690" s="2"/>
      <c r="G690" s="2"/>
      <c r="H690" s="2" t="s">
        <v>20</v>
      </c>
      <c r="I690" s="2"/>
      <c r="J690" s="2" t="s">
        <v>21</v>
      </c>
      <c r="K690" s="2"/>
      <c r="L690" s="2"/>
      <c r="M690" s="2"/>
      <c r="N690" s="2" t="s">
        <v>20</v>
      </c>
      <c r="O690" s="2"/>
      <c r="P690" s="2" t="s">
        <v>21</v>
      </c>
      <c r="Q690" s="2"/>
      <c r="R690" s="2"/>
      <c r="S690" s="2"/>
      <c r="T690" s="2" t="s">
        <v>20</v>
      </c>
      <c r="U690" s="2"/>
      <c r="V690" s="2" t="s">
        <v>21</v>
      </c>
      <c r="W690" s="2"/>
      <c r="X690" s="2"/>
      <c r="Y690" s="2"/>
      <c r="Z690" s="2"/>
    </row>
    <row r="691" spans="1:26">
      <c r="A691" s="6" t="s">
        <v>19</v>
      </c>
      <c r="B691" s="4">
        <v>24</v>
      </c>
      <c r="C691" s="4">
        <v>29</v>
      </c>
      <c r="D691" s="4">
        <v>4</v>
      </c>
      <c r="E691" s="4">
        <v>9</v>
      </c>
      <c r="F691" s="4">
        <v>14</v>
      </c>
      <c r="G691" s="4">
        <v>19</v>
      </c>
      <c r="H691" s="4">
        <v>24</v>
      </c>
      <c r="I691" s="4">
        <v>29</v>
      </c>
      <c r="J691" s="4">
        <v>4</v>
      </c>
      <c r="K691" s="4">
        <v>9</v>
      </c>
      <c r="L691" s="4">
        <v>14</v>
      </c>
      <c r="M691" s="4">
        <v>19</v>
      </c>
      <c r="N691" s="4">
        <v>24</v>
      </c>
      <c r="O691" s="4">
        <v>29</v>
      </c>
      <c r="P691" s="4">
        <v>4</v>
      </c>
      <c r="Q691" s="4">
        <v>9</v>
      </c>
      <c r="R691" s="4">
        <v>14</v>
      </c>
      <c r="S691" s="4">
        <v>19</v>
      </c>
      <c r="T691" s="4">
        <v>24</v>
      </c>
      <c r="U691" s="4">
        <v>29</v>
      </c>
      <c r="V691" s="4">
        <v>4</v>
      </c>
      <c r="W691" s="4">
        <v>9</v>
      </c>
      <c r="X691" s="4">
        <v>14</v>
      </c>
      <c r="Y691" s="4">
        <v>19</v>
      </c>
      <c r="Z691" s="16" t="s">
        <v>24</v>
      </c>
    </row>
    <row r="692" spans="1:26">
      <c r="A692" s="3" t="s">
        <v>1</v>
      </c>
      <c r="B692" s="39"/>
      <c r="C692" s="39">
        <v>1</v>
      </c>
      <c r="D692" s="39">
        <v>7</v>
      </c>
      <c r="E692" s="39">
        <v>2</v>
      </c>
      <c r="F692" s="39">
        <v>9</v>
      </c>
      <c r="G692" s="39">
        <v>10</v>
      </c>
      <c r="H692" s="39"/>
      <c r="I692" s="39"/>
      <c r="J692" s="39"/>
      <c r="K692" s="39"/>
      <c r="L692" s="39">
        <v>1</v>
      </c>
      <c r="M692" s="39">
        <v>8</v>
      </c>
      <c r="N692" s="39"/>
      <c r="O692" s="39"/>
      <c r="P692" s="39">
        <v>6</v>
      </c>
      <c r="Q692" s="39">
        <v>19</v>
      </c>
      <c r="R692" s="39">
        <v>47</v>
      </c>
      <c r="S692" s="39">
        <v>19</v>
      </c>
      <c r="T692" s="39"/>
      <c r="U692" s="39"/>
      <c r="V692" s="39"/>
      <c r="W692" s="39"/>
      <c r="X692" s="39">
        <v>7</v>
      </c>
      <c r="Y692" s="39">
        <v>6</v>
      </c>
      <c r="Z692" s="2">
        <f>SUM(B692:Y692)</f>
        <v>142</v>
      </c>
    </row>
    <row r="693" spans="1:26">
      <c r="A693" s="36" t="s">
        <v>51</v>
      </c>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2">
        <f t="shared" ref="Z693:Z726" si="36">SUM(B693:Y693)</f>
        <v>0</v>
      </c>
    </row>
    <row r="694" spans="1:26">
      <c r="A694" s="36" t="s">
        <v>47</v>
      </c>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2">
        <f t="shared" si="36"/>
        <v>0</v>
      </c>
    </row>
    <row r="695" spans="1:26">
      <c r="A695" s="36" t="s">
        <v>43</v>
      </c>
      <c r="B695" s="39"/>
      <c r="C695" s="39"/>
      <c r="D695" s="39"/>
      <c r="E695" s="39"/>
      <c r="F695" s="39"/>
      <c r="G695" s="39"/>
      <c r="H695" s="39"/>
      <c r="I695" s="39"/>
      <c r="J695" s="39"/>
      <c r="K695" s="39"/>
      <c r="L695" s="39"/>
      <c r="M695" s="39"/>
      <c r="N695" s="39"/>
      <c r="O695" s="39"/>
      <c r="P695" s="39">
        <v>2</v>
      </c>
      <c r="Q695" s="39"/>
      <c r="R695" s="39"/>
      <c r="S695" s="39"/>
      <c r="T695" s="39"/>
      <c r="U695" s="39"/>
      <c r="V695" s="39"/>
      <c r="W695" s="39"/>
      <c r="X695" s="39"/>
      <c r="Y695" s="39"/>
      <c r="Z695" s="2">
        <f t="shared" si="36"/>
        <v>2</v>
      </c>
    </row>
    <row r="696" spans="1:26">
      <c r="A696" s="3" t="s">
        <v>2</v>
      </c>
      <c r="B696" s="39">
        <v>2</v>
      </c>
      <c r="C696" s="39">
        <v>35</v>
      </c>
      <c r="D696" s="24">
        <v>26</v>
      </c>
      <c r="E696" s="24">
        <v>50</v>
      </c>
      <c r="F696" s="24">
        <v>5</v>
      </c>
      <c r="G696" s="24"/>
      <c r="H696" s="39"/>
      <c r="I696" s="39"/>
      <c r="J696" s="39"/>
      <c r="K696" s="39"/>
      <c r="L696" s="39"/>
      <c r="M696" s="39"/>
      <c r="N696" s="39">
        <v>9</v>
      </c>
      <c r="O696" s="39"/>
      <c r="P696" s="24">
        <v>100</v>
      </c>
      <c r="Q696" s="24">
        <v>10</v>
      </c>
      <c r="R696" s="24">
        <v>4</v>
      </c>
      <c r="S696" s="39"/>
      <c r="T696" s="39"/>
      <c r="U696" s="39"/>
      <c r="V696" s="39"/>
      <c r="W696" s="39"/>
      <c r="X696" s="39"/>
      <c r="Y696" s="39"/>
      <c r="Z696" s="2">
        <f t="shared" si="36"/>
        <v>241</v>
      </c>
    </row>
    <row r="697" spans="1:26">
      <c r="A697" s="36" t="s">
        <v>45</v>
      </c>
      <c r="B697" s="39"/>
      <c r="C697" s="39"/>
      <c r="D697" s="39"/>
      <c r="E697" s="39"/>
      <c r="F697" s="39"/>
      <c r="G697" s="24"/>
      <c r="H697" s="39"/>
      <c r="I697" s="39"/>
      <c r="J697" s="39"/>
      <c r="K697" s="39"/>
      <c r="L697" s="39"/>
      <c r="M697" s="39"/>
      <c r="N697" s="39"/>
      <c r="O697" s="39"/>
      <c r="P697" s="39"/>
      <c r="Q697" s="39"/>
      <c r="R697" s="39"/>
      <c r="S697" s="39"/>
      <c r="T697" s="39"/>
      <c r="U697" s="39"/>
      <c r="V697" s="39"/>
      <c r="W697" s="39"/>
      <c r="X697" s="39"/>
      <c r="Y697" s="39"/>
      <c r="Z697" s="2">
        <f t="shared" si="36"/>
        <v>0</v>
      </c>
    </row>
    <row r="698" spans="1:26">
      <c r="A698" s="3" t="s">
        <v>3</v>
      </c>
      <c r="B698" s="39">
        <v>1</v>
      </c>
      <c r="C698" s="39"/>
      <c r="D698" s="39">
        <v>2</v>
      </c>
      <c r="E698" s="39">
        <v>1</v>
      </c>
      <c r="F698" s="39"/>
      <c r="G698" s="24"/>
      <c r="H698" s="39">
        <v>3</v>
      </c>
      <c r="I698" s="39">
        <v>2</v>
      </c>
      <c r="J698" s="39">
        <v>1</v>
      </c>
      <c r="K698" s="24">
        <v>2</v>
      </c>
      <c r="L698" s="24">
        <v>1</v>
      </c>
      <c r="M698" s="24">
        <v>1</v>
      </c>
      <c r="N698" s="39">
        <v>2</v>
      </c>
      <c r="O698" s="39"/>
      <c r="P698" s="39"/>
      <c r="Q698" s="39">
        <v>3</v>
      </c>
      <c r="R698" s="39"/>
      <c r="S698" s="39"/>
      <c r="T698" s="39"/>
      <c r="U698" s="39"/>
      <c r="V698" s="39"/>
      <c r="W698" s="39"/>
      <c r="X698" s="39"/>
      <c r="Y698" s="39"/>
      <c r="Z698" s="2">
        <f t="shared" si="36"/>
        <v>19</v>
      </c>
    </row>
    <row r="699" spans="1:26">
      <c r="A699" s="3" t="s">
        <v>4</v>
      </c>
      <c r="B699" s="39"/>
      <c r="C699" s="39">
        <v>1</v>
      </c>
      <c r="D699" s="39"/>
      <c r="E699" s="39"/>
      <c r="F699" s="39"/>
      <c r="G699" s="39"/>
      <c r="H699" s="39"/>
      <c r="I699" s="39"/>
      <c r="J699" s="39">
        <v>1</v>
      </c>
      <c r="K699" s="24">
        <v>1</v>
      </c>
      <c r="L699" s="39"/>
      <c r="M699" s="39"/>
      <c r="N699" s="39"/>
      <c r="O699" s="39"/>
      <c r="P699" s="39"/>
      <c r="Q699" s="39"/>
      <c r="R699" s="39"/>
      <c r="S699" s="39"/>
      <c r="T699" s="39"/>
      <c r="U699" s="39"/>
      <c r="V699" s="39"/>
      <c r="W699" s="39"/>
      <c r="X699" s="39"/>
      <c r="Y699" s="39"/>
      <c r="Z699" s="2">
        <f t="shared" si="36"/>
        <v>3</v>
      </c>
    </row>
    <row r="700" spans="1:26">
      <c r="A700" s="36" t="s">
        <v>50</v>
      </c>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2">
        <f t="shared" si="36"/>
        <v>0</v>
      </c>
    </row>
    <row r="701" spans="1:26">
      <c r="A701" s="3" t="s">
        <v>6</v>
      </c>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2">
        <f t="shared" si="36"/>
        <v>0</v>
      </c>
    </row>
    <row r="702" spans="1:26">
      <c r="A702" s="3" t="s">
        <v>7</v>
      </c>
      <c r="B702" s="39"/>
      <c r="C702" s="39"/>
      <c r="D702" s="39"/>
      <c r="E702" s="39"/>
      <c r="F702" s="39">
        <v>1</v>
      </c>
      <c r="G702" s="39"/>
      <c r="H702" s="39"/>
      <c r="I702" s="39"/>
      <c r="J702" s="39"/>
      <c r="K702" s="39"/>
      <c r="L702" s="39">
        <v>1</v>
      </c>
      <c r="M702" s="39"/>
      <c r="N702" s="39"/>
      <c r="O702" s="39"/>
      <c r="P702" s="39"/>
      <c r="Q702" s="39"/>
      <c r="R702" s="39">
        <v>4</v>
      </c>
      <c r="S702" s="39">
        <v>2</v>
      </c>
      <c r="T702" s="39"/>
      <c r="U702" s="39"/>
      <c r="V702" s="39"/>
      <c r="W702" s="39"/>
      <c r="X702" s="39">
        <v>4</v>
      </c>
      <c r="Y702" s="39">
        <v>2</v>
      </c>
      <c r="Z702" s="2">
        <f t="shared" si="36"/>
        <v>14</v>
      </c>
    </row>
    <row r="703" spans="1:26">
      <c r="A703" s="36" t="s">
        <v>52</v>
      </c>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2">
        <f t="shared" si="36"/>
        <v>0</v>
      </c>
    </row>
    <row r="704" spans="1:26">
      <c r="A704" s="36" t="s">
        <v>53</v>
      </c>
      <c r="B704" s="39"/>
      <c r="C704" s="39"/>
      <c r="D704" s="39"/>
      <c r="E704" s="39"/>
      <c r="F704" s="39"/>
      <c r="G704" s="39">
        <v>1</v>
      </c>
      <c r="H704" s="39"/>
      <c r="I704" s="39"/>
      <c r="J704" s="39"/>
      <c r="K704" s="39"/>
      <c r="L704" s="39"/>
      <c r="M704" s="39"/>
      <c r="N704" s="39"/>
      <c r="O704" s="39"/>
      <c r="P704" s="39"/>
      <c r="Q704" s="39"/>
      <c r="R704" s="39"/>
      <c r="S704" s="39"/>
      <c r="T704" s="39"/>
      <c r="U704" s="39"/>
      <c r="V704" s="39"/>
      <c r="W704" s="39"/>
      <c r="X704" s="39">
        <v>1</v>
      </c>
      <c r="Y704" s="39"/>
      <c r="Z704" s="2">
        <f t="shared" si="36"/>
        <v>2</v>
      </c>
    </row>
    <row r="705" spans="1:26">
      <c r="A705" s="36" t="s">
        <v>44</v>
      </c>
      <c r="B705" s="39"/>
      <c r="C705" s="39"/>
      <c r="D705" s="39"/>
      <c r="E705" s="39">
        <v>1</v>
      </c>
      <c r="F705" s="39"/>
      <c r="G705" s="39"/>
      <c r="H705" s="39"/>
      <c r="I705" s="39"/>
      <c r="J705" s="39"/>
      <c r="K705" s="39"/>
      <c r="L705" s="39"/>
      <c r="M705" s="39"/>
      <c r="N705" s="39"/>
      <c r="O705" s="39"/>
      <c r="P705" s="39"/>
      <c r="Q705" s="39"/>
      <c r="R705" s="39"/>
      <c r="S705" s="39"/>
      <c r="T705" s="39"/>
      <c r="U705" s="39"/>
      <c r="V705" s="39"/>
      <c r="W705" s="39"/>
      <c r="X705" s="39"/>
      <c r="Y705" s="39"/>
      <c r="Z705" s="2">
        <f t="shared" si="36"/>
        <v>1</v>
      </c>
    </row>
    <row r="706" spans="1:26">
      <c r="A706" s="3" t="s">
        <v>8</v>
      </c>
      <c r="B706" s="39"/>
      <c r="C706" s="39"/>
      <c r="D706" s="39"/>
      <c r="E706" s="39"/>
      <c r="F706" s="39"/>
      <c r="G706" s="39"/>
      <c r="H706" s="39"/>
      <c r="I706" s="39"/>
      <c r="J706" s="39"/>
      <c r="K706" s="39"/>
      <c r="L706" s="39"/>
      <c r="M706" s="39"/>
      <c r="N706" s="39"/>
      <c r="O706" s="39"/>
      <c r="P706" s="39"/>
      <c r="Q706" s="39"/>
      <c r="R706" s="39"/>
      <c r="S706" s="39"/>
      <c r="T706" s="39"/>
      <c r="U706" s="39"/>
      <c r="V706" s="39"/>
      <c r="W706" s="39">
        <v>3</v>
      </c>
      <c r="X706" s="39">
        <v>12</v>
      </c>
      <c r="Y706" s="39">
        <v>5</v>
      </c>
      <c r="Z706" s="2">
        <f t="shared" si="36"/>
        <v>20</v>
      </c>
    </row>
    <row r="707" spans="1:26">
      <c r="A707" s="3" t="s">
        <v>9</v>
      </c>
      <c r="B707" s="39"/>
      <c r="C707" s="39"/>
      <c r="D707" s="39"/>
      <c r="E707" s="39"/>
      <c r="F707" s="39"/>
      <c r="G707" s="39"/>
      <c r="H707" s="39"/>
      <c r="I707" s="39"/>
      <c r="J707" s="39"/>
      <c r="K707" s="39"/>
      <c r="L707" s="39"/>
      <c r="M707" s="39"/>
      <c r="N707" s="39"/>
      <c r="O707" s="39"/>
      <c r="P707" s="39"/>
      <c r="Q707" s="39"/>
      <c r="R707" s="39"/>
      <c r="S707" s="39"/>
      <c r="T707" s="39"/>
      <c r="U707" s="39"/>
      <c r="V707" s="39">
        <v>92</v>
      </c>
      <c r="W707" s="39">
        <v>90</v>
      </c>
      <c r="X707" s="39"/>
      <c r="Y707" s="39">
        <v>56</v>
      </c>
      <c r="Z707" s="2">
        <f t="shared" si="36"/>
        <v>238</v>
      </c>
    </row>
    <row r="708" spans="1:26">
      <c r="A708" s="36" t="s">
        <v>46</v>
      </c>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2">
        <f t="shared" si="36"/>
        <v>0</v>
      </c>
    </row>
    <row r="709" spans="1:26">
      <c r="A709" s="3" t="s">
        <v>10</v>
      </c>
      <c r="B709" s="39"/>
      <c r="C709" s="39"/>
      <c r="D709" s="39"/>
      <c r="E709" s="39"/>
      <c r="F709" s="39"/>
      <c r="G709" s="39"/>
      <c r="H709" s="39"/>
      <c r="I709" s="39"/>
      <c r="J709" s="39"/>
      <c r="K709" s="39"/>
      <c r="L709" s="39"/>
      <c r="M709" s="39"/>
      <c r="N709" s="39"/>
      <c r="O709" s="39"/>
      <c r="P709" s="39"/>
      <c r="Q709" s="39"/>
      <c r="R709" s="39">
        <v>89</v>
      </c>
      <c r="S709" s="39"/>
      <c r="T709" s="39"/>
      <c r="U709" s="39"/>
      <c r="V709" s="39"/>
      <c r="W709" s="39"/>
      <c r="X709" s="39"/>
      <c r="Y709" s="39"/>
      <c r="Z709" s="2">
        <f t="shared" si="36"/>
        <v>89</v>
      </c>
    </row>
    <row r="710" spans="1:26">
      <c r="A710" s="3" t="s">
        <v>11</v>
      </c>
      <c r="B710" s="39"/>
      <c r="C710" s="39"/>
      <c r="D710" s="39">
        <v>24</v>
      </c>
      <c r="E710" s="39">
        <v>600</v>
      </c>
      <c r="F710" s="39"/>
      <c r="G710" s="39"/>
      <c r="H710" s="39"/>
      <c r="I710" s="39"/>
      <c r="J710" s="39"/>
      <c r="K710" s="39">
        <v>35</v>
      </c>
      <c r="L710" s="39"/>
      <c r="M710" s="39">
        <v>5</v>
      </c>
      <c r="N710" s="39"/>
      <c r="O710" s="39"/>
      <c r="P710" s="39">
        <v>60</v>
      </c>
      <c r="Q710" s="39">
        <v>1385</v>
      </c>
      <c r="R710" s="39">
        <v>1700</v>
      </c>
      <c r="S710" s="39">
        <v>34</v>
      </c>
      <c r="T710" s="39"/>
      <c r="U710" s="39"/>
      <c r="V710" s="39"/>
      <c r="W710" s="39">
        <v>65</v>
      </c>
      <c r="X710" s="39"/>
      <c r="Y710" s="39"/>
      <c r="Z710" s="2">
        <f t="shared" si="36"/>
        <v>3908</v>
      </c>
    </row>
    <row r="711" spans="1:26">
      <c r="A711" s="3" t="s">
        <v>12</v>
      </c>
      <c r="B711" s="39"/>
      <c r="C711" s="39"/>
      <c r="D711" s="39"/>
      <c r="E711" s="39">
        <v>25</v>
      </c>
      <c r="F711" s="39">
        <v>6</v>
      </c>
      <c r="G711" s="39"/>
      <c r="H711" s="39"/>
      <c r="I711" s="39"/>
      <c r="J711" s="39">
        <v>46</v>
      </c>
      <c r="K711" s="39">
        <v>41</v>
      </c>
      <c r="L711" s="39">
        <v>15</v>
      </c>
      <c r="M711" s="39">
        <v>15</v>
      </c>
      <c r="N711" s="39"/>
      <c r="O711" s="39"/>
      <c r="P711" s="39"/>
      <c r="Q711" s="39">
        <v>5</v>
      </c>
      <c r="R711" s="39">
        <v>15</v>
      </c>
      <c r="S711" s="39"/>
      <c r="T711" s="39"/>
      <c r="U711" s="39"/>
      <c r="V711" s="39"/>
      <c r="W711" s="39"/>
      <c r="X711" s="39"/>
      <c r="Y711" s="39"/>
      <c r="Z711" s="2">
        <f t="shared" si="36"/>
        <v>168</v>
      </c>
    </row>
    <row r="712" spans="1:26">
      <c r="A712" s="36" t="s">
        <v>33</v>
      </c>
      <c r="B712" s="39"/>
      <c r="C712" s="39"/>
      <c r="D712" s="39"/>
      <c r="E712" s="39">
        <v>2</v>
      </c>
      <c r="F712" s="39"/>
      <c r="G712" s="39"/>
      <c r="H712" s="39"/>
      <c r="I712" s="39"/>
      <c r="J712" s="39"/>
      <c r="K712" s="39"/>
      <c r="L712" s="39"/>
      <c r="M712" s="39"/>
      <c r="N712" s="39"/>
      <c r="O712" s="39"/>
      <c r="P712" s="39"/>
      <c r="Q712" s="39"/>
      <c r="R712" s="39">
        <v>1</v>
      </c>
      <c r="S712" s="39"/>
      <c r="T712" s="39"/>
      <c r="U712" s="39"/>
      <c r="V712" s="39"/>
      <c r="W712" s="39"/>
      <c r="X712" s="39"/>
      <c r="Y712" s="39"/>
      <c r="Z712" s="2">
        <f t="shared" si="36"/>
        <v>3</v>
      </c>
    </row>
    <row r="713" spans="1:26">
      <c r="A713" s="3" t="s">
        <v>18</v>
      </c>
      <c r="B713" s="39"/>
      <c r="C713" s="39"/>
      <c r="D713" s="39"/>
      <c r="E713" s="39"/>
      <c r="F713" s="39">
        <v>2000</v>
      </c>
      <c r="G713" s="39">
        <v>5</v>
      </c>
      <c r="H713" s="39"/>
      <c r="I713" s="39"/>
      <c r="J713" s="39"/>
      <c r="K713" s="39"/>
      <c r="L713" s="39">
        <v>40</v>
      </c>
      <c r="M713" s="39"/>
      <c r="N713" s="39"/>
      <c r="O713" s="39"/>
      <c r="P713" s="39">
        <v>60</v>
      </c>
      <c r="Q713" s="39">
        <v>315</v>
      </c>
      <c r="R713" s="39">
        <v>500</v>
      </c>
      <c r="S713" s="39"/>
      <c r="T713" s="39"/>
      <c r="U713" s="39"/>
      <c r="V713" s="39">
        <v>2</v>
      </c>
      <c r="W713" s="39"/>
      <c r="X713" s="39">
        <v>65</v>
      </c>
      <c r="Y713" s="39"/>
      <c r="Z713" s="2">
        <f t="shared" si="36"/>
        <v>2987</v>
      </c>
    </row>
    <row r="714" spans="1:26">
      <c r="A714" s="36" t="s">
        <v>48</v>
      </c>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v>8</v>
      </c>
      <c r="Z714" s="2">
        <f t="shared" si="36"/>
        <v>8</v>
      </c>
    </row>
    <row r="715" spans="1:26">
      <c r="A715" s="3" t="s">
        <v>13</v>
      </c>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2">
        <f t="shared" si="36"/>
        <v>0</v>
      </c>
    </row>
    <row r="716" spans="1:26">
      <c r="A716" s="3" t="s">
        <v>14</v>
      </c>
      <c r="B716" s="39"/>
      <c r="C716" s="39"/>
      <c r="D716" s="24">
        <v>75</v>
      </c>
      <c r="E716" s="39">
        <v>100</v>
      </c>
      <c r="F716" s="39"/>
      <c r="G716" s="39">
        <v>5</v>
      </c>
      <c r="H716" s="39"/>
      <c r="I716" s="39"/>
      <c r="J716" s="39"/>
      <c r="K716" s="39"/>
      <c r="L716" s="39"/>
      <c r="M716" s="39"/>
      <c r="N716" s="39"/>
      <c r="O716" s="39"/>
      <c r="P716" s="39">
        <v>174</v>
      </c>
      <c r="Q716" s="24">
        <v>54</v>
      </c>
      <c r="R716" s="24">
        <v>422</v>
      </c>
      <c r="S716" s="24">
        <v>6</v>
      </c>
      <c r="T716" s="39"/>
      <c r="U716" s="39"/>
      <c r="V716" s="39">
        <v>100</v>
      </c>
      <c r="W716" s="39"/>
      <c r="X716" s="39">
        <v>2</v>
      </c>
      <c r="Y716" s="39"/>
      <c r="Z716" s="2">
        <f t="shared" si="36"/>
        <v>938</v>
      </c>
    </row>
    <row r="717" spans="1:26">
      <c r="A717" s="36" t="s">
        <v>42</v>
      </c>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2">
        <f t="shared" si="36"/>
        <v>0</v>
      </c>
    </row>
    <row r="718" spans="1:26">
      <c r="A718" s="36" t="s">
        <v>54</v>
      </c>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2">
        <f t="shared" si="36"/>
        <v>0</v>
      </c>
    </row>
    <row r="719" spans="1:26">
      <c r="A719" s="36" t="s">
        <v>55</v>
      </c>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2">
        <f t="shared" si="36"/>
        <v>0</v>
      </c>
    </row>
    <row r="720" spans="1:26">
      <c r="A720" s="3" t="s">
        <v>15</v>
      </c>
      <c r="B720" s="39"/>
      <c r="C720" s="39"/>
      <c r="D720" s="39">
        <v>22</v>
      </c>
      <c r="E720" s="39"/>
      <c r="F720" s="39"/>
      <c r="G720" s="39">
        <v>10</v>
      </c>
      <c r="H720" s="39"/>
      <c r="I720" s="39"/>
      <c r="J720" s="39"/>
      <c r="K720" s="39"/>
      <c r="L720" s="39"/>
      <c r="M720" s="39"/>
      <c r="N720" s="39"/>
      <c r="O720" s="39"/>
      <c r="P720" s="39"/>
      <c r="Q720" s="39"/>
      <c r="R720" s="39"/>
      <c r="S720" s="39"/>
      <c r="T720" s="39"/>
      <c r="U720" s="39"/>
      <c r="V720" s="39"/>
      <c r="W720" s="39"/>
      <c r="X720" s="39"/>
      <c r="Y720" s="39"/>
      <c r="Z720" s="2">
        <f t="shared" si="36"/>
        <v>32</v>
      </c>
    </row>
    <row r="721" spans="1:26">
      <c r="A721" s="36" t="s">
        <v>56</v>
      </c>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2">
        <f t="shared" si="36"/>
        <v>0</v>
      </c>
    </row>
    <row r="722" spans="1:26">
      <c r="A722" s="36" t="s">
        <v>49</v>
      </c>
      <c r="B722" s="39"/>
      <c r="C722" s="39"/>
      <c r="D722" s="39"/>
      <c r="E722" s="39">
        <v>2</v>
      </c>
      <c r="F722" s="39"/>
      <c r="G722" s="39"/>
      <c r="H722" s="39"/>
      <c r="I722" s="39"/>
      <c r="J722" s="39"/>
      <c r="K722" s="39"/>
      <c r="L722" s="39"/>
      <c r="M722" s="39"/>
      <c r="N722" s="39"/>
      <c r="O722" s="39"/>
      <c r="P722" s="39">
        <v>30</v>
      </c>
      <c r="Q722" s="39"/>
      <c r="R722" s="39">
        <v>10</v>
      </c>
      <c r="S722" s="39"/>
      <c r="T722" s="39"/>
      <c r="U722" s="39"/>
      <c r="V722" s="39"/>
      <c r="W722" s="39"/>
      <c r="X722" s="39"/>
      <c r="Y722" s="39"/>
      <c r="Z722" s="2">
        <f t="shared" si="36"/>
        <v>42</v>
      </c>
    </row>
    <row r="723" spans="1:26">
      <c r="A723" s="3" t="s">
        <v>16</v>
      </c>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2">
        <f t="shared" si="36"/>
        <v>0</v>
      </c>
    </row>
    <row r="724" spans="1:26">
      <c r="A724" s="36" t="s">
        <v>57</v>
      </c>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2">
        <f t="shared" si="36"/>
        <v>0</v>
      </c>
    </row>
    <row r="725" spans="1:26">
      <c r="A725" s="3" t="s">
        <v>17</v>
      </c>
      <c r="B725" s="39"/>
      <c r="C725" s="39"/>
      <c r="D725" s="39"/>
      <c r="E725" s="39"/>
      <c r="F725" s="39"/>
      <c r="G725" s="39">
        <v>1</v>
      </c>
      <c r="H725" s="39"/>
      <c r="I725" s="39"/>
      <c r="J725" s="39"/>
      <c r="K725" s="39"/>
      <c r="L725" s="39"/>
      <c r="M725" s="39"/>
      <c r="N725" s="39"/>
      <c r="O725" s="39"/>
      <c r="P725" s="39"/>
      <c r="Q725" s="39"/>
      <c r="R725" s="39"/>
      <c r="S725" s="39"/>
      <c r="T725" s="39"/>
      <c r="U725" s="39"/>
      <c r="V725" s="39"/>
      <c r="W725" s="39"/>
      <c r="X725" s="39"/>
      <c r="Y725" s="39"/>
      <c r="Z725" s="2">
        <f t="shared" si="36"/>
        <v>1</v>
      </c>
    </row>
    <row r="726" spans="1:26">
      <c r="A726" s="3" t="s">
        <v>23</v>
      </c>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2">
        <f t="shared" si="36"/>
        <v>0</v>
      </c>
    </row>
    <row r="727" spans="1:26">
      <c r="A727" s="3" t="s">
        <v>24</v>
      </c>
      <c r="B727" s="39">
        <f t="shared" ref="B727:Y727" si="37">SUM(B692:B726)</f>
        <v>3</v>
      </c>
      <c r="C727" s="39">
        <f>SUM(C692:C726)</f>
        <v>37</v>
      </c>
      <c r="D727" s="39">
        <f t="shared" si="37"/>
        <v>156</v>
      </c>
      <c r="E727" s="39">
        <f>SUM(E692:E726)</f>
        <v>783</v>
      </c>
      <c r="F727" s="39">
        <f t="shared" si="37"/>
        <v>2021</v>
      </c>
      <c r="G727" s="39">
        <f t="shared" si="37"/>
        <v>32</v>
      </c>
      <c r="H727" s="39">
        <f t="shared" si="37"/>
        <v>3</v>
      </c>
      <c r="I727" s="39">
        <f t="shared" si="37"/>
        <v>2</v>
      </c>
      <c r="J727" s="39">
        <f t="shared" si="37"/>
        <v>48</v>
      </c>
      <c r="K727" s="39">
        <f t="shared" si="37"/>
        <v>79</v>
      </c>
      <c r="L727" s="39">
        <f t="shared" si="37"/>
        <v>58</v>
      </c>
      <c r="M727" s="39">
        <f t="shared" si="37"/>
        <v>29</v>
      </c>
      <c r="N727" s="39">
        <f t="shared" si="37"/>
        <v>11</v>
      </c>
      <c r="O727" s="39">
        <f t="shared" si="37"/>
        <v>0</v>
      </c>
      <c r="P727" s="39">
        <f t="shared" si="37"/>
        <v>432</v>
      </c>
      <c r="Q727" s="39">
        <f>SUM(Q692:Q726)</f>
        <v>1791</v>
      </c>
      <c r="R727" s="39">
        <f t="shared" si="37"/>
        <v>2792</v>
      </c>
      <c r="S727" s="39">
        <f t="shared" si="37"/>
        <v>61</v>
      </c>
      <c r="T727" s="39">
        <f t="shared" si="37"/>
        <v>0</v>
      </c>
      <c r="U727" s="39">
        <f t="shared" si="37"/>
        <v>0</v>
      </c>
      <c r="V727" s="39">
        <f t="shared" si="37"/>
        <v>194</v>
      </c>
      <c r="W727" s="39">
        <f t="shared" si="37"/>
        <v>158</v>
      </c>
      <c r="X727" s="39">
        <f t="shared" si="37"/>
        <v>91</v>
      </c>
      <c r="Y727" s="39">
        <f t="shared" si="37"/>
        <v>77</v>
      </c>
      <c r="Z727" s="39">
        <f>SUM(Z692:Z726)</f>
        <v>8858</v>
      </c>
    </row>
    <row r="732" spans="1:26">
      <c r="A732" s="46" t="s">
        <v>155</v>
      </c>
      <c r="B732" s="2"/>
    </row>
    <row r="733" spans="1:26">
      <c r="A733" s="2"/>
      <c r="B733" s="2"/>
    </row>
    <row r="734" spans="1:26">
      <c r="A734" s="1" t="s">
        <v>125</v>
      </c>
      <c r="B734" s="2"/>
    </row>
    <row r="736" spans="1:26">
      <c r="A736" s="2"/>
      <c r="B736" s="2" t="s">
        <v>20</v>
      </c>
      <c r="C736" s="2"/>
      <c r="D736" s="2" t="s">
        <v>21</v>
      </c>
      <c r="E736" s="2"/>
      <c r="F736" s="2"/>
      <c r="G736" s="2"/>
      <c r="H736" s="2"/>
      <c r="I736" s="2"/>
    </row>
    <row r="737" spans="1:9">
      <c r="A737" s="6" t="s">
        <v>19</v>
      </c>
      <c r="B737" s="4">
        <v>24</v>
      </c>
      <c r="C737" s="4">
        <v>29</v>
      </c>
      <c r="D737" s="4">
        <v>4</v>
      </c>
      <c r="E737" s="4">
        <v>9</v>
      </c>
      <c r="F737" s="4">
        <v>14</v>
      </c>
      <c r="G737" s="4">
        <v>19</v>
      </c>
      <c r="H737" s="4" t="s">
        <v>24</v>
      </c>
      <c r="I737" s="2"/>
    </row>
    <row r="738" spans="1:9">
      <c r="A738" s="3" t="s">
        <v>1</v>
      </c>
      <c r="B738" s="97">
        <v>0</v>
      </c>
      <c r="C738" s="97">
        <v>4</v>
      </c>
      <c r="D738" s="97">
        <v>7</v>
      </c>
      <c r="E738" s="97">
        <v>30</v>
      </c>
      <c r="F738" s="97">
        <v>51</v>
      </c>
      <c r="G738" s="97">
        <v>29</v>
      </c>
      <c r="H738" s="97">
        <f>SUM(B738:G738)</f>
        <v>121</v>
      </c>
      <c r="I738" s="2"/>
    </row>
    <row r="739" spans="1:9">
      <c r="A739" s="3" t="s">
        <v>51</v>
      </c>
      <c r="B739" s="97">
        <v>0</v>
      </c>
      <c r="C739" s="97">
        <v>0</v>
      </c>
      <c r="D739" s="97">
        <v>0</v>
      </c>
      <c r="E739" s="97">
        <v>0</v>
      </c>
      <c r="F739" s="97">
        <v>0</v>
      </c>
      <c r="G739" s="97">
        <v>0</v>
      </c>
      <c r="H739" s="97">
        <f t="shared" ref="H739:H772" si="38">SUM(B739:G739)</f>
        <v>0</v>
      </c>
      <c r="I739" s="2"/>
    </row>
    <row r="740" spans="1:9">
      <c r="A740" s="3" t="s">
        <v>47</v>
      </c>
      <c r="B740" s="97">
        <v>0</v>
      </c>
      <c r="C740" s="97">
        <v>0</v>
      </c>
      <c r="D740" s="97">
        <v>0</v>
      </c>
      <c r="E740" s="97">
        <v>0</v>
      </c>
      <c r="F740" s="97">
        <v>0</v>
      </c>
      <c r="G740" s="97">
        <v>1</v>
      </c>
      <c r="H740" s="97">
        <f t="shared" si="38"/>
        <v>1</v>
      </c>
      <c r="I740" s="2"/>
    </row>
    <row r="741" spans="1:9">
      <c r="A741" s="3" t="s">
        <v>43</v>
      </c>
      <c r="B741" s="97">
        <v>3</v>
      </c>
      <c r="C741" s="97">
        <v>9</v>
      </c>
      <c r="D741" s="97">
        <v>75</v>
      </c>
      <c r="E741" s="97">
        <v>1</v>
      </c>
      <c r="F741" s="97">
        <v>4</v>
      </c>
      <c r="G741" s="97">
        <v>0</v>
      </c>
      <c r="H741" s="97">
        <f t="shared" si="38"/>
        <v>92</v>
      </c>
      <c r="I741" s="2"/>
    </row>
    <row r="742" spans="1:9">
      <c r="A742" s="3" t="s">
        <v>2</v>
      </c>
      <c r="B742" s="97">
        <v>66</v>
      </c>
      <c r="C742" s="97">
        <v>27</v>
      </c>
      <c r="D742" s="97">
        <v>240</v>
      </c>
      <c r="E742" s="97">
        <v>11</v>
      </c>
      <c r="F742" s="97">
        <v>6</v>
      </c>
      <c r="G742" s="97">
        <v>3</v>
      </c>
      <c r="H742" s="97">
        <f t="shared" si="38"/>
        <v>353</v>
      </c>
      <c r="I742" s="2"/>
    </row>
    <row r="743" spans="1:9">
      <c r="A743" s="3" t="s">
        <v>45</v>
      </c>
      <c r="B743" s="97">
        <v>0</v>
      </c>
      <c r="C743" s="97">
        <v>0</v>
      </c>
      <c r="D743" s="97">
        <v>4</v>
      </c>
      <c r="E743" s="97">
        <v>2</v>
      </c>
      <c r="F743" s="97">
        <v>1</v>
      </c>
      <c r="G743" s="97">
        <v>1</v>
      </c>
      <c r="H743" s="97">
        <f t="shared" si="38"/>
        <v>8</v>
      </c>
      <c r="I743" s="2"/>
    </row>
    <row r="744" spans="1:9">
      <c r="A744" s="3" t="s">
        <v>3</v>
      </c>
      <c r="B744" s="97">
        <v>27</v>
      </c>
      <c r="C744" s="97">
        <v>17</v>
      </c>
      <c r="D744" s="97">
        <v>5</v>
      </c>
      <c r="E744" s="97">
        <v>6</v>
      </c>
      <c r="F744" s="97">
        <v>2</v>
      </c>
      <c r="G744" s="97">
        <v>3</v>
      </c>
      <c r="H744" s="97">
        <f t="shared" si="38"/>
        <v>60</v>
      </c>
      <c r="I744" s="2"/>
    </row>
    <row r="745" spans="1:9">
      <c r="A745" s="3" t="s">
        <v>4</v>
      </c>
      <c r="B745" s="97">
        <v>1</v>
      </c>
      <c r="C745" s="97">
        <v>2</v>
      </c>
      <c r="D745" s="97">
        <v>0</v>
      </c>
      <c r="E745" s="97">
        <v>0</v>
      </c>
      <c r="F745" s="97">
        <v>0</v>
      </c>
      <c r="G745" s="97">
        <v>0</v>
      </c>
      <c r="H745" s="97">
        <f t="shared" si="38"/>
        <v>3</v>
      </c>
      <c r="I745" s="2"/>
    </row>
    <row r="746" spans="1:9">
      <c r="A746" s="3" t="s">
        <v>50</v>
      </c>
      <c r="B746" s="97">
        <v>0</v>
      </c>
      <c r="C746" s="97">
        <v>0</v>
      </c>
      <c r="D746" s="97">
        <v>0</v>
      </c>
      <c r="E746" s="97">
        <v>0</v>
      </c>
      <c r="F746" s="97">
        <v>1</v>
      </c>
      <c r="G746" s="97">
        <v>1</v>
      </c>
      <c r="H746" s="97">
        <f t="shared" si="38"/>
        <v>2</v>
      </c>
      <c r="I746" s="2"/>
    </row>
    <row r="747" spans="1:9">
      <c r="A747" s="3" t="s">
        <v>6</v>
      </c>
      <c r="B747" s="97">
        <v>0</v>
      </c>
      <c r="C747" s="97">
        <v>0</v>
      </c>
      <c r="D747" s="97">
        <v>0</v>
      </c>
      <c r="E747" s="97">
        <v>0</v>
      </c>
      <c r="F747" s="97">
        <v>0</v>
      </c>
      <c r="G747" s="97">
        <v>0</v>
      </c>
      <c r="H747" s="97">
        <f t="shared" si="38"/>
        <v>0</v>
      </c>
      <c r="I747" s="2"/>
    </row>
    <row r="748" spans="1:9">
      <c r="A748" s="3" t="s">
        <v>7</v>
      </c>
      <c r="B748" s="97">
        <v>0</v>
      </c>
      <c r="C748" s="97">
        <v>0</v>
      </c>
      <c r="D748" s="97">
        <v>2</v>
      </c>
      <c r="E748" s="97">
        <v>1</v>
      </c>
      <c r="F748" s="97">
        <v>8</v>
      </c>
      <c r="G748" s="97">
        <v>8</v>
      </c>
      <c r="H748" s="97">
        <f t="shared" si="38"/>
        <v>19</v>
      </c>
      <c r="I748" s="2"/>
    </row>
    <row r="749" spans="1:9">
      <c r="A749" s="3" t="s">
        <v>52</v>
      </c>
      <c r="B749" s="97">
        <v>0</v>
      </c>
      <c r="C749" s="97">
        <v>0</v>
      </c>
      <c r="D749" s="97">
        <v>1</v>
      </c>
      <c r="E749" s="97">
        <v>1</v>
      </c>
      <c r="F749" s="97">
        <v>2</v>
      </c>
      <c r="G749" s="97">
        <v>0</v>
      </c>
      <c r="H749" s="97">
        <f t="shared" si="38"/>
        <v>4</v>
      </c>
      <c r="I749" s="2"/>
    </row>
    <row r="750" spans="1:9">
      <c r="A750" s="3" t="s">
        <v>53</v>
      </c>
      <c r="B750" s="97">
        <v>0</v>
      </c>
      <c r="C750" s="97">
        <v>0</v>
      </c>
      <c r="D750" s="97">
        <v>0</v>
      </c>
      <c r="E750" s="97">
        <v>0</v>
      </c>
      <c r="F750" s="97">
        <v>0</v>
      </c>
      <c r="G750" s="97">
        <v>0</v>
      </c>
      <c r="H750" s="97">
        <f t="shared" si="38"/>
        <v>0</v>
      </c>
      <c r="I750" s="2"/>
    </row>
    <row r="751" spans="1:9">
      <c r="A751" s="3" t="s">
        <v>44</v>
      </c>
      <c r="B751" s="97">
        <v>0</v>
      </c>
      <c r="C751" s="97">
        <v>0</v>
      </c>
      <c r="D751" s="97">
        <v>7</v>
      </c>
      <c r="E751" s="97">
        <v>0</v>
      </c>
      <c r="F751" s="97">
        <v>0</v>
      </c>
      <c r="G751" s="97">
        <v>0</v>
      </c>
      <c r="H751" s="97">
        <f t="shared" si="38"/>
        <v>7</v>
      </c>
      <c r="I751" s="2"/>
    </row>
    <row r="752" spans="1:9">
      <c r="A752" s="3" t="s">
        <v>8</v>
      </c>
      <c r="B752" s="97">
        <v>0</v>
      </c>
      <c r="C752" s="97">
        <v>0</v>
      </c>
      <c r="D752" s="97">
        <v>0</v>
      </c>
      <c r="E752" s="97">
        <v>0</v>
      </c>
      <c r="F752" s="97">
        <v>5</v>
      </c>
      <c r="G752" s="97">
        <v>3</v>
      </c>
      <c r="H752" s="97">
        <f t="shared" si="38"/>
        <v>8</v>
      </c>
      <c r="I752" s="2"/>
    </row>
    <row r="753" spans="1:9">
      <c r="A753" s="3" t="s">
        <v>9</v>
      </c>
      <c r="B753" s="97">
        <v>0</v>
      </c>
      <c r="C753" s="97">
        <v>123</v>
      </c>
      <c r="D753" s="97">
        <v>500</v>
      </c>
      <c r="E753" s="97">
        <v>2001</v>
      </c>
      <c r="F753" s="97">
        <v>256</v>
      </c>
      <c r="G753" s="97">
        <v>0</v>
      </c>
      <c r="H753" s="97">
        <f t="shared" si="38"/>
        <v>2880</v>
      </c>
      <c r="I753" s="2"/>
    </row>
    <row r="754" spans="1:9">
      <c r="A754" s="3" t="s">
        <v>46</v>
      </c>
      <c r="B754" s="97">
        <v>0</v>
      </c>
      <c r="C754" s="97">
        <v>0</v>
      </c>
      <c r="D754" s="97">
        <v>0</v>
      </c>
      <c r="E754" s="97">
        <v>0</v>
      </c>
      <c r="F754" s="97">
        <v>1</v>
      </c>
      <c r="G754" s="97">
        <v>0</v>
      </c>
      <c r="H754" s="97">
        <f t="shared" si="38"/>
        <v>1</v>
      </c>
      <c r="I754" s="2"/>
    </row>
    <row r="755" spans="1:9">
      <c r="A755" s="3" t="s">
        <v>10</v>
      </c>
      <c r="B755" s="97">
        <v>0</v>
      </c>
      <c r="C755" s="97">
        <v>3</v>
      </c>
      <c r="D755" s="97">
        <v>12</v>
      </c>
      <c r="E755" s="97">
        <v>1</v>
      </c>
      <c r="F755" s="97">
        <v>54</v>
      </c>
      <c r="G755" s="97">
        <v>0</v>
      </c>
      <c r="H755" s="97">
        <f t="shared" si="38"/>
        <v>70</v>
      </c>
      <c r="I755" s="2"/>
    </row>
    <row r="756" spans="1:9">
      <c r="A756" s="3" t="s">
        <v>11</v>
      </c>
      <c r="B756" s="97">
        <v>0</v>
      </c>
      <c r="C756" s="97">
        <v>114</v>
      </c>
      <c r="D756" s="97">
        <v>3115</v>
      </c>
      <c r="E756" s="97">
        <v>6623</v>
      </c>
      <c r="F756" s="97">
        <v>6028</v>
      </c>
      <c r="G756" s="97">
        <v>477</v>
      </c>
      <c r="H756" s="97">
        <f t="shared" si="38"/>
        <v>16357</v>
      </c>
      <c r="I756" s="2"/>
    </row>
    <row r="757" spans="1:9">
      <c r="A757" s="3" t="s">
        <v>12</v>
      </c>
      <c r="B757" s="97">
        <v>2</v>
      </c>
      <c r="C757" s="97">
        <v>9</v>
      </c>
      <c r="D757" s="97">
        <v>9</v>
      </c>
      <c r="E757" s="97">
        <v>50</v>
      </c>
      <c r="F757" s="97">
        <v>30</v>
      </c>
      <c r="G757" s="97">
        <v>2</v>
      </c>
      <c r="H757" s="97">
        <f t="shared" si="38"/>
        <v>102</v>
      </c>
      <c r="I757" s="2"/>
    </row>
    <row r="758" spans="1:9">
      <c r="A758" s="3" t="s">
        <v>33</v>
      </c>
      <c r="B758" s="97">
        <v>0</v>
      </c>
      <c r="C758" s="97">
        <v>0</v>
      </c>
      <c r="D758" s="97">
        <v>0</v>
      </c>
      <c r="E758" s="97">
        <v>0</v>
      </c>
      <c r="F758" s="97">
        <v>25</v>
      </c>
      <c r="G758" s="97">
        <v>8</v>
      </c>
      <c r="H758" s="97">
        <f t="shared" si="38"/>
        <v>33</v>
      </c>
      <c r="I758" s="2"/>
    </row>
    <row r="759" spans="1:9">
      <c r="A759" s="3" t="s">
        <v>18</v>
      </c>
      <c r="B759" s="97">
        <v>0</v>
      </c>
      <c r="C759" s="97">
        <v>18</v>
      </c>
      <c r="D759" s="97">
        <v>66</v>
      </c>
      <c r="E759" s="97">
        <v>715</v>
      </c>
      <c r="F759" s="97">
        <v>45</v>
      </c>
      <c r="G759" s="97">
        <v>0</v>
      </c>
      <c r="H759" s="97">
        <f t="shared" si="38"/>
        <v>844</v>
      </c>
      <c r="I759" s="2"/>
    </row>
    <row r="760" spans="1:9">
      <c r="A760" s="3" t="s">
        <v>48</v>
      </c>
      <c r="B760" s="97">
        <v>0</v>
      </c>
      <c r="C760" s="97">
        <v>1</v>
      </c>
      <c r="D760" s="97">
        <v>0</v>
      </c>
      <c r="E760" s="97">
        <v>0</v>
      </c>
      <c r="F760" s="97">
        <v>0</v>
      </c>
      <c r="G760" s="97">
        <v>7</v>
      </c>
      <c r="H760" s="97">
        <f t="shared" si="38"/>
        <v>8</v>
      </c>
      <c r="I760" s="2"/>
    </row>
    <row r="761" spans="1:9">
      <c r="A761" s="3" t="s">
        <v>13</v>
      </c>
      <c r="B761" s="97">
        <v>0</v>
      </c>
      <c r="C761" s="97">
        <v>0</v>
      </c>
      <c r="D761" s="97">
        <v>0</v>
      </c>
      <c r="E761" s="97">
        <v>0</v>
      </c>
      <c r="F761" s="97">
        <v>1</v>
      </c>
      <c r="G761" s="97">
        <v>0</v>
      </c>
      <c r="H761" s="97">
        <f t="shared" si="38"/>
        <v>1</v>
      </c>
      <c r="I761" s="2"/>
    </row>
    <row r="762" spans="1:9">
      <c r="A762" s="3" t="s">
        <v>14</v>
      </c>
      <c r="B762" s="97">
        <v>5</v>
      </c>
      <c r="C762" s="97">
        <v>28</v>
      </c>
      <c r="D762" s="97">
        <v>257</v>
      </c>
      <c r="E762" s="97">
        <v>654</v>
      </c>
      <c r="F762" s="97">
        <v>193</v>
      </c>
      <c r="G762" s="97">
        <v>43</v>
      </c>
      <c r="H762" s="97">
        <f t="shared" si="38"/>
        <v>1180</v>
      </c>
      <c r="I762" s="2"/>
    </row>
    <row r="763" spans="1:9">
      <c r="A763" s="3" t="s">
        <v>42</v>
      </c>
      <c r="B763" s="97">
        <v>0</v>
      </c>
      <c r="C763" s="97">
        <v>0</v>
      </c>
      <c r="D763" s="97">
        <v>1</v>
      </c>
      <c r="E763" s="97">
        <v>0</v>
      </c>
      <c r="F763" s="97">
        <v>3</v>
      </c>
      <c r="G763" s="97">
        <v>0</v>
      </c>
      <c r="H763" s="97">
        <f t="shared" si="38"/>
        <v>4</v>
      </c>
      <c r="I763" s="2"/>
    </row>
    <row r="764" spans="1:9">
      <c r="A764" s="3" t="s">
        <v>54</v>
      </c>
      <c r="B764" s="97">
        <v>0</v>
      </c>
      <c r="C764" s="97">
        <v>0</v>
      </c>
      <c r="D764" s="97">
        <v>0</v>
      </c>
      <c r="E764" s="97">
        <v>0</v>
      </c>
      <c r="F764" s="97">
        <v>0</v>
      </c>
      <c r="G764" s="97">
        <v>6</v>
      </c>
      <c r="H764" s="97">
        <f t="shared" si="38"/>
        <v>6</v>
      </c>
      <c r="I764" s="2"/>
    </row>
    <row r="765" spans="1:9">
      <c r="A765" s="3" t="s">
        <v>55</v>
      </c>
      <c r="B765" s="97">
        <v>0</v>
      </c>
      <c r="C765" s="97">
        <v>0</v>
      </c>
      <c r="D765" s="97">
        <v>0</v>
      </c>
      <c r="E765" s="97">
        <v>0</v>
      </c>
      <c r="F765" s="97">
        <v>0</v>
      </c>
      <c r="G765" s="97">
        <v>0</v>
      </c>
      <c r="H765" s="97">
        <f t="shared" si="38"/>
        <v>0</v>
      </c>
      <c r="I765" s="2"/>
    </row>
    <row r="766" spans="1:9">
      <c r="A766" s="3" t="s">
        <v>15</v>
      </c>
      <c r="B766" s="97">
        <v>0</v>
      </c>
      <c r="C766" s="97">
        <v>1</v>
      </c>
      <c r="D766" s="97">
        <v>60</v>
      </c>
      <c r="E766" s="97">
        <v>2</v>
      </c>
      <c r="F766" s="97">
        <v>11</v>
      </c>
      <c r="G766" s="97">
        <v>2</v>
      </c>
      <c r="H766" s="97">
        <f t="shared" si="38"/>
        <v>76</v>
      </c>
      <c r="I766" s="2"/>
    </row>
    <row r="767" spans="1:9">
      <c r="A767" s="3" t="s">
        <v>56</v>
      </c>
      <c r="B767" s="97">
        <v>0</v>
      </c>
      <c r="C767" s="97">
        <v>0</v>
      </c>
      <c r="D767" s="97">
        <v>1</v>
      </c>
      <c r="E767" s="97">
        <v>0</v>
      </c>
      <c r="F767" s="97">
        <v>0</v>
      </c>
      <c r="G767" s="97">
        <v>0</v>
      </c>
      <c r="H767" s="97">
        <f t="shared" si="38"/>
        <v>1</v>
      </c>
      <c r="I767" s="2"/>
    </row>
    <row r="768" spans="1:9">
      <c r="A768" s="3" t="s">
        <v>49</v>
      </c>
      <c r="B768" s="97">
        <v>0</v>
      </c>
      <c r="C768" s="97">
        <v>0</v>
      </c>
      <c r="D768" s="97">
        <v>19</v>
      </c>
      <c r="E768" s="97">
        <v>21</v>
      </c>
      <c r="F768" s="97">
        <v>21</v>
      </c>
      <c r="G768" s="97">
        <v>14</v>
      </c>
      <c r="H768" s="97">
        <f t="shared" si="38"/>
        <v>75</v>
      </c>
      <c r="I768" s="2"/>
    </row>
    <row r="769" spans="1:9">
      <c r="A769" s="3" t="s">
        <v>16</v>
      </c>
      <c r="B769" s="97">
        <v>0</v>
      </c>
      <c r="C769" s="97">
        <v>0</v>
      </c>
      <c r="D769" s="97">
        <v>0</v>
      </c>
      <c r="E769" s="97">
        <v>0</v>
      </c>
      <c r="F769" s="97">
        <v>0</v>
      </c>
      <c r="G769" s="97">
        <v>0</v>
      </c>
      <c r="H769" s="97">
        <f t="shared" si="38"/>
        <v>0</v>
      </c>
      <c r="I769" s="2"/>
    </row>
    <row r="770" spans="1:9">
      <c r="A770" s="3" t="s">
        <v>57</v>
      </c>
      <c r="B770" s="97">
        <v>0</v>
      </c>
      <c r="C770" s="97">
        <v>0</v>
      </c>
      <c r="D770" s="97">
        <v>0</v>
      </c>
      <c r="E770" s="97">
        <v>0</v>
      </c>
      <c r="F770" s="97">
        <v>0</v>
      </c>
      <c r="G770" s="97">
        <v>0</v>
      </c>
      <c r="H770" s="97">
        <f t="shared" si="38"/>
        <v>0</v>
      </c>
      <c r="I770" s="2"/>
    </row>
    <row r="771" spans="1:9">
      <c r="A771" s="3" t="s">
        <v>17</v>
      </c>
      <c r="B771" s="97">
        <v>0</v>
      </c>
      <c r="C771" s="97">
        <v>0</v>
      </c>
      <c r="D771" s="97">
        <v>500</v>
      </c>
      <c r="E771" s="97">
        <v>500</v>
      </c>
      <c r="F771" s="97">
        <v>500</v>
      </c>
      <c r="G771" s="97">
        <v>1</v>
      </c>
      <c r="H771" s="97">
        <f t="shared" si="38"/>
        <v>1501</v>
      </c>
      <c r="I771" s="2"/>
    </row>
    <row r="772" spans="1:9">
      <c r="A772" s="3" t="s">
        <v>23</v>
      </c>
      <c r="B772" s="97">
        <v>0</v>
      </c>
      <c r="C772" s="97">
        <v>0</v>
      </c>
      <c r="D772" s="97">
        <v>0</v>
      </c>
      <c r="E772" s="97">
        <v>0</v>
      </c>
      <c r="F772" s="97">
        <v>0</v>
      </c>
      <c r="G772" s="97">
        <v>0</v>
      </c>
      <c r="H772" s="97">
        <f t="shared" si="38"/>
        <v>0</v>
      </c>
      <c r="I772" s="2"/>
    </row>
    <row r="773" spans="1:9">
      <c r="A773" s="11" t="s">
        <v>24</v>
      </c>
      <c r="B773" s="97">
        <f t="shared" ref="B773:H773" si="39">SUM(B738:B772)</f>
        <v>104</v>
      </c>
      <c r="C773" s="97">
        <f t="shared" si="39"/>
        <v>356</v>
      </c>
      <c r="D773" s="97">
        <f t="shared" si="39"/>
        <v>4881</v>
      </c>
      <c r="E773" s="97">
        <f t="shared" si="39"/>
        <v>10619</v>
      </c>
      <c r="F773" s="97">
        <f t="shared" si="39"/>
        <v>7248</v>
      </c>
      <c r="G773" s="97">
        <f t="shared" si="39"/>
        <v>609</v>
      </c>
      <c r="H773" s="97">
        <f t="shared" si="39"/>
        <v>23817</v>
      </c>
      <c r="I773" s="2"/>
    </row>
    <row r="774" spans="1:9">
      <c r="A774" s="2"/>
      <c r="B774" s="2"/>
      <c r="C774" s="2"/>
      <c r="D774" s="2"/>
      <c r="E774" s="2"/>
      <c r="F774" s="2"/>
      <c r="G774" s="2"/>
      <c r="H774" s="2"/>
      <c r="I774" s="2"/>
    </row>
    <row r="775" spans="1:9">
      <c r="A775" s="2"/>
      <c r="B775" s="2"/>
      <c r="C775" s="2"/>
      <c r="D775" s="2"/>
      <c r="E775" s="2"/>
      <c r="F775" s="2"/>
      <c r="G775" s="2"/>
      <c r="H775" s="2"/>
      <c r="I775" s="2"/>
    </row>
    <row r="776" spans="1:9">
      <c r="A776" s="2"/>
      <c r="B776" s="2"/>
      <c r="C776" s="2"/>
      <c r="D776" s="2"/>
      <c r="E776" s="2"/>
      <c r="F776" s="2"/>
      <c r="G776" s="2"/>
      <c r="H776" s="2"/>
      <c r="I776" s="2"/>
    </row>
    <row r="777" spans="1:9">
      <c r="A777" s="1" t="s">
        <v>127</v>
      </c>
      <c r="B777" s="2"/>
      <c r="C777" s="2"/>
      <c r="D777" s="2"/>
      <c r="E777" s="2"/>
      <c r="F777" s="2"/>
      <c r="G777" s="2"/>
      <c r="H777" s="2"/>
      <c r="I777" s="2"/>
    </row>
    <row r="778" spans="1:9">
      <c r="A778" s="2"/>
      <c r="B778" s="2" t="s">
        <v>20</v>
      </c>
      <c r="C778" s="2"/>
      <c r="D778" s="2" t="s">
        <v>21</v>
      </c>
      <c r="E778" s="2"/>
      <c r="F778" s="2"/>
      <c r="G778" s="2"/>
      <c r="H778" s="2"/>
      <c r="I778" s="2"/>
    </row>
    <row r="779" spans="1:9">
      <c r="A779" s="6" t="s">
        <v>19</v>
      </c>
      <c r="B779" s="4">
        <v>24</v>
      </c>
      <c r="C779" s="4">
        <v>29</v>
      </c>
      <c r="D779" s="4">
        <v>4</v>
      </c>
      <c r="E779" s="4">
        <v>9</v>
      </c>
      <c r="F779" s="4">
        <v>14</v>
      </c>
      <c r="G779" s="4">
        <v>19</v>
      </c>
      <c r="H779" s="4" t="s">
        <v>24</v>
      </c>
      <c r="I779" s="2"/>
    </row>
    <row r="780" spans="1:9">
      <c r="A780" s="3" t="s">
        <v>1</v>
      </c>
      <c r="B780" s="97">
        <f>B824+H824+N824+T824</f>
        <v>0</v>
      </c>
      <c r="C780" s="97">
        <f t="shared" ref="C780:G780" si="40">C824+I824+O824+U824</f>
        <v>4</v>
      </c>
      <c r="D780" s="97">
        <f t="shared" si="40"/>
        <v>7</v>
      </c>
      <c r="E780" s="97">
        <f t="shared" si="40"/>
        <v>30</v>
      </c>
      <c r="F780" s="97">
        <f t="shared" si="40"/>
        <v>50</v>
      </c>
      <c r="G780" s="97">
        <f t="shared" si="40"/>
        <v>27</v>
      </c>
      <c r="H780" s="97">
        <f>SUM(B780:G780)</f>
        <v>118</v>
      </c>
      <c r="I780" s="97"/>
    </row>
    <row r="781" spans="1:9">
      <c r="A781" s="3" t="s">
        <v>51</v>
      </c>
      <c r="B781" s="97">
        <f t="shared" ref="B781:B814" si="41">B825+H825+N825+T825</f>
        <v>0</v>
      </c>
      <c r="C781" s="97">
        <f t="shared" ref="C781:C814" si="42">C825+I825+O825+U825</f>
        <v>0</v>
      </c>
      <c r="D781" s="97">
        <f t="shared" ref="D781:D814" si="43">D825+J825+P825+V825</f>
        <v>0</v>
      </c>
      <c r="E781" s="97">
        <f t="shared" ref="E781:E814" si="44">E825+K825+Q825+W825</f>
        <v>0</v>
      </c>
      <c r="F781" s="97">
        <f t="shared" ref="F781:F814" si="45">F825+L825+R825+X825</f>
        <v>0</v>
      </c>
      <c r="G781" s="97">
        <f t="shared" ref="G781:G814" si="46">G825+M825+S825+Y825</f>
        <v>0</v>
      </c>
      <c r="H781" s="97">
        <f t="shared" ref="H781:H814" si="47">SUM(B781:G781)</f>
        <v>0</v>
      </c>
      <c r="I781" s="97"/>
    </row>
    <row r="782" spans="1:9">
      <c r="A782" s="3" t="s">
        <v>47</v>
      </c>
      <c r="B782" s="97">
        <f t="shared" si="41"/>
        <v>0</v>
      </c>
      <c r="C782" s="97">
        <f t="shared" si="42"/>
        <v>0</v>
      </c>
      <c r="D782" s="97">
        <f t="shared" si="43"/>
        <v>0</v>
      </c>
      <c r="E782" s="97">
        <f t="shared" si="44"/>
        <v>0</v>
      </c>
      <c r="F782" s="97">
        <f t="shared" si="45"/>
        <v>0</v>
      </c>
      <c r="G782" s="97">
        <f t="shared" si="46"/>
        <v>1</v>
      </c>
      <c r="H782" s="97">
        <f t="shared" si="47"/>
        <v>1</v>
      </c>
      <c r="I782" s="97"/>
    </row>
    <row r="783" spans="1:9">
      <c r="A783" s="3" t="s">
        <v>43</v>
      </c>
      <c r="B783" s="97">
        <f t="shared" si="41"/>
        <v>3</v>
      </c>
      <c r="C783" s="97">
        <f t="shared" si="42"/>
        <v>9</v>
      </c>
      <c r="D783" s="97">
        <f t="shared" si="43"/>
        <v>73</v>
      </c>
      <c r="E783" s="97">
        <f t="shared" si="44"/>
        <v>1</v>
      </c>
      <c r="F783" s="97">
        <f t="shared" si="45"/>
        <v>4</v>
      </c>
      <c r="G783" s="97">
        <f t="shared" si="46"/>
        <v>0</v>
      </c>
      <c r="H783" s="97">
        <f t="shared" si="47"/>
        <v>90</v>
      </c>
      <c r="I783" s="97"/>
    </row>
    <row r="784" spans="1:9">
      <c r="A784" s="3" t="s">
        <v>2</v>
      </c>
      <c r="B784" s="97">
        <f t="shared" si="41"/>
        <v>66</v>
      </c>
      <c r="C784" s="97">
        <f t="shared" si="42"/>
        <v>25</v>
      </c>
      <c r="D784" s="97">
        <f t="shared" si="43"/>
        <v>240</v>
      </c>
      <c r="E784" s="97">
        <f t="shared" si="44"/>
        <v>11</v>
      </c>
      <c r="F784" s="97">
        <f t="shared" si="45"/>
        <v>6</v>
      </c>
      <c r="G784" s="97">
        <f t="shared" si="46"/>
        <v>3</v>
      </c>
      <c r="H784" s="97">
        <f t="shared" si="47"/>
        <v>351</v>
      </c>
      <c r="I784" s="97"/>
    </row>
    <row r="785" spans="1:9">
      <c r="A785" s="3" t="s">
        <v>45</v>
      </c>
      <c r="B785" s="97">
        <f t="shared" si="41"/>
        <v>0</v>
      </c>
      <c r="C785" s="97">
        <f t="shared" si="42"/>
        <v>0</v>
      </c>
      <c r="D785" s="97">
        <f t="shared" si="43"/>
        <v>0</v>
      </c>
      <c r="E785" s="97">
        <f t="shared" si="44"/>
        <v>0</v>
      </c>
      <c r="F785" s="97">
        <f t="shared" si="45"/>
        <v>0</v>
      </c>
      <c r="G785" s="97">
        <f t="shared" si="46"/>
        <v>0</v>
      </c>
      <c r="H785" s="97">
        <f t="shared" si="47"/>
        <v>0</v>
      </c>
      <c r="I785" s="97"/>
    </row>
    <row r="786" spans="1:9">
      <c r="A786" s="3" t="s">
        <v>3</v>
      </c>
      <c r="B786" s="97">
        <f t="shared" si="41"/>
        <v>22</v>
      </c>
      <c r="C786" s="97">
        <f t="shared" si="42"/>
        <v>14</v>
      </c>
      <c r="D786" s="97">
        <f t="shared" si="43"/>
        <v>3</v>
      </c>
      <c r="E786" s="97">
        <f t="shared" si="44"/>
        <v>4</v>
      </c>
      <c r="F786" s="97">
        <f t="shared" si="45"/>
        <v>0</v>
      </c>
      <c r="G786" s="97">
        <f t="shared" si="46"/>
        <v>1</v>
      </c>
      <c r="H786" s="97">
        <f t="shared" si="47"/>
        <v>44</v>
      </c>
      <c r="I786" s="97"/>
    </row>
    <row r="787" spans="1:9">
      <c r="A787" s="3" t="s">
        <v>4</v>
      </c>
      <c r="B787" s="97">
        <f t="shared" si="41"/>
        <v>1</v>
      </c>
      <c r="C787" s="97">
        <f t="shared" si="42"/>
        <v>2</v>
      </c>
      <c r="D787" s="97">
        <f t="shared" si="43"/>
        <v>0</v>
      </c>
      <c r="E787" s="97">
        <f t="shared" si="44"/>
        <v>0</v>
      </c>
      <c r="F787" s="97">
        <f t="shared" si="45"/>
        <v>0</v>
      </c>
      <c r="G787" s="97">
        <f t="shared" si="46"/>
        <v>0</v>
      </c>
      <c r="H787" s="97">
        <f t="shared" si="47"/>
        <v>3</v>
      </c>
      <c r="I787" s="97"/>
    </row>
    <row r="788" spans="1:9">
      <c r="A788" s="3" t="s">
        <v>50</v>
      </c>
      <c r="B788" s="97">
        <f t="shared" si="41"/>
        <v>0</v>
      </c>
      <c r="C788" s="97">
        <f t="shared" si="42"/>
        <v>0</v>
      </c>
      <c r="D788" s="97">
        <f t="shared" si="43"/>
        <v>0</v>
      </c>
      <c r="E788" s="97">
        <f t="shared" si="44"/>
        <v>0</v>
      </c>
      <c r="F788" s="97">
        <f t="shared" si="45"/>
        <v>1</v>
      </c>
      <c r="G788" s="97">
        <f t="shared" si="46"/>
        <v>1</v>
      </c>
      <c r="H788" s="97">
        <f t="shared" si="47"/>
        <v>2</v>
      </c>
      <c r="I788" s="97"/>
    </row>
    <row r="789" spans="1:9">
      <c r="A789" s="3" t="s">
        <v>6</v>
      </c>
      <c r="B789" s="97">
        <f t="shared" si="41"/>
        <v>0</v>
      </c>
      <c r="C789" s="97">
        <f t="shared" si="42"/>
        <v>0</v>
      </c>
      <c r="D789" s="97">
        <f t="shared" si="43"/>
        <v>0</v>
      </c>
      <c r="E789" s="97">
        <f t="shared" si="44"/>
        <v>0</v>
      </c>
      <c r="F789" s="97">
        <f t="shared" si="45"/>
        <v>0</v>
      </c>
      <c r="G789" s="97">
        <f t="shared" si="46"/>
        <v>0</v>
      </c>
      <c r="H789" s="97">
        <f t="shared" si="47"/>
        <v>0</v>
      </c>
      <c r="I789" s="97"/>
    </row>
    <row r="790" spans="1:9">
      <c r="A790" s="3" t="s">
        <v>7</v>
      </c>
      <c r="B790" s="97">
        <f t="shared" si="41"/>
        <v>0</v>
      </c>
      <c r="C790" s="97">
        <f t="shared" si="42"/>
        <v>0</v>
      </c>
      <c r="D790" s="97">
        <f t="shared" si="43"/>
        <v>2</v>
      </c>
      <c r="E790" s="97">
        <f t="shared" si="44"/>
        <v>1</v>
      </c>
      <c r="F790" s="97">
        <f t="shared" si="45"/>
        <v>8</v>
      </c>
      <c r="G790" s="97">
        <f t="shared" si="46"/>
        <v>0</v>
      </c>
      <c r="H790" s="97">
        <f t="shared" si="47"/>
        <v>11</v>
      </c>
      <c r="I790" s="97"/>
    </row>
    <row r="791" spans="1:9">
      <c r="A791" s="3" t="s">
        <v>52</v>
      </c>
      <c r="B791" s="97">
        <f t="shared" si="41"/>
        <v>0</v>
      </c>
      <c r="C791" s="97">
        <f t="shared" si="42"/>
        <v>0</v>
      </c>
      <c r="D791" s="97">
        <f t="shared" si="43"/>
        <v>1</v>
      </c>
      <c r="E791" s="97">
        <f t="shared" si="44"/>
        <v>1</v>
      </c>
      <c r="F791" s="97">
        <f t="shared" si="45"/>
        <v>2</v>
      </c>
      <c r="G791" s="97">
        <f t="shared" si="46"/>
        <v>0</v>
      </c>
      <c r="H791" s="97">
        <f t="shared" si="47"/>
        <v>4</v>
      </c>
      <c r="I791" s="97"/>
    </row>
    <row r="792" spans="1:9">
      <c r="A792" s="3" t="s">
        <v>53</v>
      </c>
      <c r="B792" s="97">
        <f t="shared" si="41"/>
        <v>0</v>
      </c>
      <c r="C792" s="97">
        <f t="shared" si="42"/>
        <v>0</v>
      </c>
      <c r="D792" s="97">
        <f t="shared" si="43"/>
        <v>0</v>
      </c>
      <c r="E792" s="97">
        <f t="shared" si="44"/>
        <v>0</v>
      </c>
      <c r="F792" s="97">
        <f t="shared" si="45"/>
        <v>0</v>
      </c>
      <c r="G792" s="97">
        <f t="shared" si="46"/>
        <v>0</v>
      </c>
      <c r="H792" s="97">
        <f t="shared" si="47"/>
        <v>0</v>
      </c>
      <c r="I792" s="97"/>
    </row>
    <row r="793" spans="1:9">
      <c r="A793" s="3" t="s">
        <v>44</v>
      </c>
      <c r="B793" s="97">
        <f t="shared" si="41"/>
        <v>0</v>
      </c>
      <c r="C793" s="97">
        <f t="shared" si="42"/>
        <v>0</v>
      </c>
      <c r="D793" s="97">
        <f t="shared" si="43"/>
        <v>7</v>
      </c>
      <c r="E793" s="97">
        <f t="shared" si="44"/>
        <v>0</v>
      </c>
      <c r="F793" s="97">
        <f t="shared" si="45"/>
        <v>0</v>
      </c>
      <c r="G793" s="97">
        <f t="shared" si="46"/>
        <v>0</v>
      </c>
      <c r="H793" s="97">
        <f t="shared" si="47"/>
        <v>7</v>
      </c>
      <c r="I793" s="97"/>
    </row>
    <row r="794" spans="1:9">
      <c r="A794" s="3" t="s">
        <v>8</v>
      </c>
      <c r="B794" s="97">
        <f t="shared" si="41"/>
        <v>0</v>
      </c>
      <c r="C794" s="97">
        <f t="shared" si="42"/>
        <v>0</v>
      </c>
      <c r="D794" s="97">
        <f t="shared" si="43"/>
        <v>0</v>
      </c>
      <c r="E794" s="97">
        <f t="shared" si="44"/>
        <v>0</v>
      </c>
      <c r="F794" s="97">
        <f t="shared" si="45"/>
        <v>4</v>
      </c>
      <c r="G794" s="97">
        <f t="shared" si="46"/>
        <v>3</v>
      </c>
      <c r="H794" s="97">
        <f t="shared" si="47"/>
        <v>7</v>
      </c>
      <c r="I794" s="97"/>
    </row>
    <row r="795" spans="1:9">
      <c r="A795" s="3" t="s">
        <v>9</v>
      </c>
      <c r="B795" s="97">
        <f t="shared" si="41"/>
        <v>0</v>
      </c>
      <c r="C795" s="97">
        <f t="shared" si="42"/>
        <v>40</v>
      </c>
      <c r="D795" s="97">
        <f t="shared" si="43"/>
        <v>500</v>
      </c>
      <c r="E795" s="97">
        <f t="shared" si="44"/>
        <v>1</v>
      </c>
      <c r="F795" s="97">
        <f t="shared" si="45"/>
        <v>0</v>
      </c>
      <c r="G795" s="97">
        <f t="shared" si="46"/>
        <v>0</v>
      </c>
      <c r="H795" s="97">
        <f t="shared" si="47"/>
        <v>541</v>
      </c>
      <c r="I795" s="97"/>
    </row>
    <row r="796" spans="1:9">
      <c r="A796" s="3" t="s">
        <v>46</v>
      </c>
      <c r="B796" s="97">
        <f t="shared" si="41"/>
        <v>0</v>
      </c>
      <c r="C796" s="97">
        <f t="shared" si="42"/>
        <v>0</v>
      </c>
      <c r="D796" s="97">
        <f t="shared" si="43"/>
        <v>0</v>
      </c>
      <c r="E796" s="97">
        <f t="shared" si="44"/>
        <v>0</v>
      </c>
      <c r="F796" s="97">
        <f t="shared" si="45"/>
        <v>1</v>
      </c>
      <c r="G796" s="97">
        <f t="shared" si="46"/>
        <v>0</v>
      </c>
      <c r="H796" s="97">
        <f t="shared" si="47"/>
        <v>1</v>
      </c>
      <c r="I796" s="97"/>
    </row>
    <row r="797" spans="1:9">
      <c r="A797" s="3" t="s">
        <v>10</v>
      </c>
      <c r="B797" s="97">
        <f t="shared" si="41"/>
        <v>0</v>
      </c>
      <c r="C797" s="97">
        <f t="shared" si="42"/>
        <v>0</v>
      </c>
      <c r="D797" s="97">
        <f t="shared" si="43"/>
        <v>12</v>
      </c>
      <c r="E797" s="97">
        <f t="shared" si="44"/>
        <v>0</v>
      </c>
      <c r="F797" s="97">
        <f t="shared" si="45"/>
        <v>15</v>
      </c>
      <c r="G797" s="97">
        <f t="shared" si="46"/>
        <v>0</v>
      </c>
      <c r="H797" s="97">
        <f t="shared" si="47"/>
        <v>27</v>
      </c>
      <c r="I797" s="97"/>
    </row>
    <row r="798" spans="1:9">
      <c r="A798" s="3" t="s">
        <v>11</v>
      </c>
      <c r="B798" s="97">
        <f t="shared" si="41"/>
        <v>0</v>
      </c>
      <c r="C798" s="97">
        <f t="shared" si="42"/>
        <v>114</v>
      </c>
      <c r="D798" s="97">
        <f t="shared" si="43"/>
        <v>3115</v>
      </c>
      <c r="E798" s="97">
        <f t="shared" si="44"/>
        <v>6443</v>
      </c>
      <c r="F798" s="97">
        <f t="shared" si="45"/>
        <v>5903</v>
      </c>
      <c r="G798" s="97">
        <f t="shared" si="46"/>
        <v>465</v>
      </c>
      <c r="H798" s="97">
        <f t="shared" si="47"/>
        <v>16040</v>
      </c>
      <c r="I798" s="97"/>
    </row>
    <row r="799" spans="1:9">
      <c r="A799" s="3" t="s">
        <v>12</v>
      </c>
      <c r="B799" s="97">
        <f t="shared" si="41"/>
        <v>2</v>
      </c>
      <c r="C799" s="97">
        <f t="shared" si="42"/>
        <v>9</v>
      </c>
      <c r="D799" s="97">
        <f t="shared" si="43"/>
        <v>9</v>
      </c>
      <c r="E799" s="97">
        <f t="shared" si="44"/>
        <v>48</v>
      </c>
      <c r="F799" s="97">
        <f t="shared" si="45"/>
        <v>30</v>
      </c>
      <c r="G799" s="97">
        <f t="shared" si="46"/>
        <v>2</v>
      </c>
      <c r="H799" s="97">
        <f t="shared" si="47"/>
        <v>100</v>
      </c>
      <c r="I799" s="97"/>
    </row>
    <row r="800" spans="1:9">
      <c r="A800" s="3" t="s">
        <v>33</v>
      </c>
      <c r="B800" s="97">
        <f t="shared" si="41"/>
        <v>0</v>
      </c>
      <c r="C800" s="97">
        <f t="shared" si="42"/>
        <v>0</v>
      </c>
      <c r="D800" s="97">
        <f t="shared" si="43"/>
        <v>0</v>
      </c>
      <c r="E800" s="97">
        <f t="shared" si="44"/>
        <v>0</v>
      </c>
      <c r="F800" s="97">
        <f t="shared" si="45"/>
        <v>25</v>
      </c>
      <c r="G800" s="97">
        <f t="shared" si="46"/>
        <v>8</v>
      </c>
      <c r="H800" s="97">
        <f t="shared" si="47"/>
        <v>33</v>
      </c>
      <c r="I800" s="97"/>
    </row>
    <row r="801" spans="1:9">
      <c r="A801" s="3" t="s">
        <v>18</v>
      </c>
      <c r="B801" s="97">
        <f t="shared" si="41"/>
        <v>0</v>
      </c>
      <c r="C801" s="97">
        <f t="shared" si="42"/>
        <v>13</v>
      </c>
      <c r="D801" s="97">
        <f t="shared" si="43"/>
        <v>44</v>
      </c>
      <c r="E801" s="97">
        <f t="shared" si="44"/>
        <v>515</v>
      </c>
      <c r="F801" s="97">
        <f t="shared" si="45"/>
        <v>45</v>
      </c>
      <c r="G801" s="97">
        <f t="shared" si="46"/>
        <v>0</v>
      </c>
      <c r="H801" s="97">
        <f t="shared" si="47"/>
        <v>617</v>
      </c>
      <c r="I801" s="97"/>
    </row>
    <row r="802" spans="1:9">
      <c r="A802" s="3" t="s">
        <v>48</v>
      </c>
      <c r="B802" s="97">
        <f t="shared" si="41"/>
        <v>0</v>
      </c>
      <c r="C802" s="97">
        <f t="shared" si="42"/>
        <v>1</v>
      </c>
      <c r="D802" s="97">
        <f t="shared" si="43"/>
        <v>0</v>
      </c>
      <c r="E802" s="97">
        <f t="shared" si="44"/>
        <v>0</v>
      </c>
      <c r="F802" s="97">
        <f t="shared" si="45"/>
        <v>0</v>
      </c>
      <c r="G802" s="97">
        <f t="shared" si="46"/>
        <v>7</v>
      </c>
      <c r="H802" s="97">
        <f t="shared" si="47"/>
        <v>8</v>
      </c>
      <c r="I802" s="97"/>
    </row>
    <row r="803" spans="1:9">
      <c r="A803" s="3" t="s">
        <v>13</v>
      </c>
      <c r="B803" s="97">
        <f t="shared" si="41"/>
        <v>0</v>
      </c>
      <c r="C803" s="97">
        <f t="shared" si="42"/>
        <v>0</v>
      </c>
      <c r="D803" s="97">
        <f t="shared" si="43"/>
        <v>0</v>
      </c>
      <c r="E803" s="97">
        <f t="shared" si="44"/>
        <v>0</v>
      </c>
      <c r="F803" s="97">
        <f t="shared" si="45"/>
        <v>1</v>
      </c>
      <c r="G803" s="97">
        <f t="shared" si="46"/>
        <v>0</v>
      </c>
      <c r="H803" s="97">
        <f t="shared" si="47"/>
        <v>1</v>
      </c>
      <c r="I803" s="97"/>
    </row>
    <row r="804" spans="1:9">
      <c r="A804" s="3" t="s">
        <v>14</v>
      </c>
      <c r="B804" s="97">
        <f t="shared" si="41"/>
        <v>5</v>
      </c>
      <c r="C804" s="97">
        <f t="shared" si="42"/>
        <v>28</v>
      </c>
      <c r="D804" s="97">
        <f t="shared" si="43"/>
        <v>257</v>
      </c>
      <c r="E804" s="97">
        <f t="shared" si="44"/>
        <v>634</v>
      </c>
      <c r="F804" s="97">
        <f t="shared" si="45"/>
        <v>190</v>
      </c>
      <c r="G804" s="97">
        <f t="shared" si="46"/>
        <v>43</v>
      </c>
      <c r="H804" s="97">
        <f t="shared" si="47"/>
        <v>1157</v>
      </c>
      <c r="I804" s="97"/>
    </row>
    <row r="805" spans="1:9">
      <c r="A805" s="3" t="s">
        <v>42</v>
      </c>
      <c r="B805" s="97">
        <f t="shared" si="41"/>
        <v>0</v>
      </c>
      <c r="C805" s="97">
        <f t="shared" si="42"/>
        <v>0</v>
      </c>
      <c r="D805" s="97">
        <f t="shared" si="43"/>
        <v>1</v>
      </c>
      <c r="E805" s="97">
        <f t="shared" si="44"/>
        <v>0</v>
      </c>
      <c r="F805" s="97">
        <f t="shared" si="45"/>
        <v>0</v>
      </c>
      <c r="G805" s="97">
        <f t="shared" si="46"/>
        <v>0</v>
      </c>
      <c r="H805" s="97">
        <f t="shared" si="47"/>
        <v>1</v>
      </c>
      <c r="I805" s="97"/>
    </row>
    <row r="806" spans="1:9">
      <c r="A806" s="3" t="s">
        <v>54</v>
      </c>
      <c r="B806" s="97">
        <f t="shared" si="41"/>
        <v>0</v>
      </c>
      <c r="C806" s="97">
        <f t="shared" si="42"/>
        <v>0</v>
      </c>
      <c r="D806" s="97">
        <f t="shared" si="43"/>
        <v>0</v>
      </c>
      <c r="E806" s="97">
        <f t="shared" si="44"/>
        <v>0</v>
      </c>
      <c r="F806" s="97">
        <f t="shared" si="45"/>
        <v>0</v>
      </c>
      <c r="G806" s="97">
        <f t="shared" si="46"/>
        <v>6</v>
      </c>
      <c r="H806" s="97">
        <f t="shared" si="47"/>
        <v>6</v>
      </c>
      <c r="I806" s="97"/>
    </row>
    <row r="807" spans="1:9">
      <c r="A807" s="3" t="s">
        <v>55</v>
      </c>
      <c r="B807" s="97">
        <f t="shared" si="41"/>
        <v>0</v>
      </c>
      <c r="C807" s="97">
        <f t="shared" si="42"/>
        <v>0</v>
      </c>
      <c r="D807" s="97">
        <f t="shared" si="43"/>
        <v>0</v>
      </c>
      <c r="E807" s="97">
        <f t="shared" si="44"/>
        <v>0</v>
      </c>
      <c r="F807" s="97">
        <f t="shared" si="45"/>
        <v>0</v>
      </c>
      <c r="G807" s="97">
        <f t="shared" si="46"/>
        <v>0</v>
      </c>
      <c r="H807" s="97">
        <f t="shared" si="47"/>
        <v>0</v>
      </c>
      <c r="I807" s="97"/>
    </row>
    <row r="808" spans="1:9">
      <c r="A808" s="3" t="s">
        <v>15</v>
      </c>
      <c r="B808" s="97">
        <f t="shared" si="41"/>
        <v>0</v>
      </c>
      <c r="C808" s="97">
        <f t="shared" si="42"/>
        <v>1</v>
      </c>
      <c r="D808" s="97">
        <f t="shared" si="43"/>
        <v>60</v>
      </c>
      <c r="E808" s="97">
        <f t="shared" si="44"/>
        <v>2</v>
      </c>
      <c r="F808" s="97">
        <f t="shared" si="45"/>
        <v>0</v>
      </c>
      <c r="G808" s="97">
        <f t="shared" si="46"/>
        <v>0</v>
      </c>
      <c r="H808" s="97">
        <f t="shared" si="47"/>
        <v>63</v>
      </c>
      <c r="I808" s="97"/>
    </row>
    <row r="809" spans="1:9">
      <c r="A809" s="3" t="s">
        <v>56</v>
      </c>
      <c r="B809" s="97">
        <f t="shared" si="41"/>
        <v>0</v>
      </c>
      <c r="C809" s="97">
        <f t="shared" si="42"/>
        <v>0</v>
      </c>
      <c r="D809" s="97">
        <f t="shared" si="43"/>
        <v>1</v>
      </c>
      <c r="E809" s="97">
        <f t="shared" si="44"/>
        <v>0</v>
      </c>
      <c r="F809" s="97">
        <f t="shared" si="45"/>
        <v>0</v>
      </c>
      <c r="G809" s="97">
        <f t="shared" si="46"/>
        <v>0</v>
      </c>
      <c r="H809" s="97">
        <f t="shared" si="47"/>
        <v>1</v>
      </c>
      <c r="I809" s="97"/>
    </row>
    <row r="810" spans="1:9">
      <c r="A810" s="3" t="s">
        <v>49</v>
      </c>
      <c r="B810" s="97">
        <f t="shared" si="41"/>
        <v>0</v>
      </c>
      <c r="C810" s="97">
        <f t="shared" si="42"/>
        <v>0</v>
      </c>
      <c r="D810" s="97">
        <f t="shared" si="43"/>
        <v>19</v>
      </c>
      <c r="E810" s="97">
        <f t="shared" si="44"/>
        <v>21</v>
      </c>
      <c r="F810" s="97">
        <f t="shared" si="45"/>
        <v>21</v>
      </c>
      <c r="G810" s="97">
        <f t="shared" si="46"/>
        <v>14</v>
      </c>
      <c r="H810" s="97">
        <f t="shared" si="47"/>
        <v>75</v>
      </c>
      <c r="I810" s="97"/>
    </row>
    <row r="811" spans="1:9">
      <c r="A811" s="3" t="s">
        <v>16</v>
      </c>
      <c r="B811" s="97">
        <f t="shared" si="41"/>
        <v>0</v>
      </c>
      <c r="C811" s="97">
        <f t="shared" si="42"/>
        <v>0</v>
      </c>
      <c r="D811" s="97">
        <f t="shared" si="43"/>
        <v>0</v>
      </c>
      <c r="E811" s="97">
        <f t="shared" si="44"/>
        <v>0</v>
      </c>
      <c r="F811" s="97">
        <f t="shared" si="45"/>
        <v>0</v>
      </c>
      <c r="G811" s="97">
        <f t="shared" si="46"/>
        <v>0</v>
      </c>
      <c r="H811" s="97">
        <f t="shared" si="47"/>
        <v>0</v>
      </c>
      <c r="I811" s="97"/>
    </row>
    <row r="812" spans="1:9">
      <c r="A812" s="3" t="s">
        <v>57</v>
      </c>
      <c r="B812" s="97">
        <f t="shared" si="41"/>
        <v>0</v>
      </c>
      <c r="C812" s="97">
        <f t="shared" si="42"/>
        <v>0</v>
      </c>
      <c r="D812" s="97">
        <f t="shared" si="43"/>
        <v>0</v>
      </c>
      <c r="E812" s="97">
        <f t="shared" si="44"/>
        <v>0</v>
      </c>
      <c r="F812" s="97">
        <f t="shared" si="45"/>
        <v>0</v>
      </c>
      <c r="G812" s="97">
        <f t="shared" si="46"/>
        <v>0</v>
      </c>
      <c r="H812" s="97">
        <f t="shared" si="47"/>
        <v>0</v>
      </c>
      <c r="I812" s="97"/>
    </row>
    <row r="813" spans="1:9">
      <c r="A813" s="3" t="s">
        <v>17</v>
      </c>
      <c r="B813" s="97">
        <f t="shared" si="41"/>
        <v>0</v>
      </c>
      <c r="C813" s="97">
        <f t="shared" si="42"/>
        <v>0</v>
      </c>
      <c r="D813" s="97">
        <f t="shared" si="43"/>
        <v>0</v>
      </c>
      <c r="E813" s="97">
        <f t="shared" si="44"/>
        <v>0</v>
      </c>
      <c r="F813" s="97">
        <f t="shared" si="45"/>
        <v>0</v>
      </c>
      <c r="G813" s="97">
        <f t="shared" si="46"/>
        <v>0</v>
      </c>
      <c r="H813" s="97">
        <f t="shared" si="47"/>
        <v>0</v>
      </c>
      <c r="I813" s="97"/>
    </row>
    <row r="814" spans="1:9">
      <c r="A814" s="3" t="s">
        <v>23</v>
      </c>
      <c r="B814" s="97">
        <f t="shared" si="41"/>
        <v>0</v>
      </c>
      <c r="C814" s="97">
        <f t="shared" si="42"/>
        <v>0</v>
      </c>
      <c r="D814" s="97">
        <f t="shared" si="43"/>
        <v>0</v>
      </c>
      <c r="E814" s="97">
        <f t="shared" si="44"/>
        <v>0</v>
      </c>
      <c r="F814" s="97">
        <f t="shared" si="45"/>
        <v>0</v>
      </c>
      <c r="G814" s="97">
        <f t="shared" si="46"/>
        <v>0</v>
      </c>
      <c r="H814" s="97">
        <f t="shared" si="47"/>
        <v>0</v>
      </c>
      <c r="I814" s="97"/>
    </row>
    <row r="815" spans="1:9">
      <c r="A815" s="11" t="s">
        <v>24</v>
      </c>
      <c r="B815" s="97">
        <f t="shared" ref="B815:H815" si="48">SUM(B780:B814)</f>
        <v>99</v>
      </c>
      <c r="C815" s="97">
        <f t="shared" si="48"/>
        <v>260</v>
      </c>
      <c r="D815" s="97">
        <f t="shared" si="48"/>
        <v>4351</v>
      </c>
      <c r="E815" s="97">
        <f t="shared" si="48"/>
        <v>7712</v>
      </c>
      <c r="F815" s="97">
        <f t="shared" si="48"/>
        <v>6306</v>
      </c>
      <c r="G815" s="97">
        <f t="shared" si="48"/>
        <v>581</v>
      </c>
      <c r="H815" s="97">
        <f t="shared" si="48"/>
        <v>19309</v>
      </c>
      <c r="I815" s="97">
        <f>SUM(B815:G815)</f>
        <v>19309</v>
      </c>
    </row>
    <row r="819" spans="1:26">
      <c r="Y819" s="2"/>
      <c r="Z819" s="2"/>
    </row>
    <row r="820" spans="1:26">
      <c r="A820" s="2" t="s">
        <v>156</v>
      </c>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82" t="s">
        <v>35</v>
      </c>
      <c r="C821" s="2"/>
      <c r="D821" s="2"/>
      <c r="E821" s="2"/>
      <c r="F821" s="2"/>
      <c r="G821" s="2"/>
      <c r="H821" s="82" t="s">
        <v>122</v>
      </c>
      <c r="I821" s="82"/>
      <c r="J821" s="2"/>
      <c r="K821" s="2"/>
      <c r="L821" s="2"/>
      <c r="M821" s="2"/>
      <c r="N821" s="82" t="s">
        <v>123</v>
      </c>
      <c r="O821" s="2"/>
      <c r="P821" s="2"/>
      <c r="Q821" s="2"/>
      <c r="R821" s="2"/>
      <c r="S821" s="2"/>
      <c r="T821" s="84" t="s">
        <v>38</v>
      </c>
      <c r="U821" s="2"/>
      <c r="V821" s="2"/>
      <c r="W821" s="2"/>
      <c r="X821" s="2"/>
      <c r="Y821" s="2"/>
      <c r="Z821" s="2"/>
    </row>
    <row r="822" spans="1:26">
      <c r="A822" s="108"/>
      <c r="B822" s="2" t="s">
        <v>20</v>
      </c>
      <c r="C822" s="2"/>
      <c r="D822" s="2" t="s">
        <v>21</v>
      </c>
      <c r="E822" s="2"/>
      <c r="F822" s="2"/>
      <c r="G822" s="108"/>
      <c r="H822" s="2" t="s">
        <v>20</v>
      </c>
      <c r="I822" s="2"/>
      <c r="J822" s="2" t="s">
        <v>21</v>
      </c>
      <c r="K822" s="2"/>
      <c r="L822" s="2"/>
      <c r="M822" s="108"/>
      <c r="N822" s="2" t="s">
        <v>20</v>
      </c>
      <c r="O822" s="2"/>
      <c r="P822" s="2" t="s">
        <v>21</v>
      </c>
      <c r="Q822" s="2"/>
      <c r="R822" s="2"/>
      <c r="S822" s="108"/>
      <c r="T822" s="2" t="s">
        <v>20</v>
      </c>
      <c r="U822" s="2"/>
      <c r="V822" s="2" t="s">
        <v>21</v>
      </c>
      <c r="W822" s="2"/>
      <c r="X822" s="2"/>
      <c r="Y822" s="108"/>
      <c r="Z822" s="2"/>
    </row>
    <row r="823" spans="1:26">
      <c r="A823" s="6" t="s">
        <v>19</v>
      </c>
      <c r="B823" s="4">
        <v>24</v>
      </c>
      <c r="C823" s="4">
        <v>29</v>
      </c>
      <c r="D823" s="4">
        <v>4</v>
      </c>
      <c r="E823" s="4">
        <v>9</v>
      </c>
      <c r="F823" s="4">
        <v>14</v>
      </c>
      <c r="G823" s="124">
        <v>19</v>
      </c>
      <c r="H823" s="4">
        <v>24</v>
      </c>
      <c r="I823" s="4">
        <v>29</v>
      </c>
      <c r="J823" s="4">
        <v>4</v>
      </c>
      <c r="K823" s="4">
        <v>9</v>
      </c>
      <c r="L823" s="4">
        <v>14</v>
      </c>
      <c r="M823" s="124">
        <v>19</v>
      </c>
      <c r="N823" s="4">
        <v>24</v>
      </c>
      <c r="O823" s="4">
        <v>29</v>
      </c>
      <c r="P823" s="4">
        <v>4</v>
      </c>
      <c r="Q823" s="4">
        <v>9</v>
      </c>
      <c r="R823" s="4">
        <v>14</v>
      </c>
      <c r="S823" s="124">
        <v>19</v>
      </c>
      <c r="T823" s="4">
        <v>24</v>
      </c>
      <c r="U823" s="4">
        <v>29</v>
      </c>
      <c r="V823" s="4">
        <v>4</v>
      </c>
      <c r="W823" s="4">
        <v>9</v>
      </c>
      <c r="X823" s="4">
        <v>14</v>
      </c>
      <c r="Y823" s="124">
        <v>19</v>
      </c>
      <c r="Z823" s="16" t="s">
        <v>24</v>
      </c>
    </row>
    <row r="824" spans="1:26">
      <c r="A824" s="3" t="s">
        <v>1</v>
      </c>
      <c r="B824" s="88"/>
      <c r="C824" s="88"/>
      <c r="D824" s="88"/>
      <c r="E824" s="88">
        <v>2</v>
      </c>
      <c r="F824" s="88">
        <v>8</v>
      </c>
      <c r="G824" s="125">
        <v>5</v>
      </c>
      <c r="H824" s="88"/>
      <c r="I824" s="88"/>
      <c r="J824" s="88"/>
      <c r="K824" s="88"/>
      <c r="L824" s="88">
        <v>8</v>
      </c>
      <c r="M824" s="126"/>
      <c r="N824" s="88"/>
      <c r="O824" s="88">
        <v>2</v>
      </c>
      <c r="P824" s="88">
        <v>6</v>
      </c>
      <c r="Q824" s="88">
        <v>24</v>
      </c>
      <c r="R824" s="88">
        <v>24</v>
      </c>
      <c r="S824" s="126">
        <v>21</v>
      </c>
      <c r="T824" s="88"/>
      <c r="U824" s="88">
        <v>2</v>
      </c>
      <c r="V824" s="88">
        <v>1</v>
      </c>
      <c r="W824" s="88">
        <v>4</v>
      </c>
      <c r="X824" s="88">
        <v>10</v>
      </c>
      <c r="Y824" s="126">
        <v>1</v>
      </c>
      <c r="Z824" s="2"/>
    </row>
    <row r="825" spans="1:26">
      <c r="A825" s="94" t="s">
        <v>51</v>
      </c>
      <c r="B825" s="88"/>
      <c r="C825" s="88"/>
      <c r="D825" s="88"/>
      <c r="E825" s="88"/>
      <c r="F825" s="88"/>
      <c r="G825" s="126"/>
      <c r="H825" s="88"/>
      <c r="I825" s="88"/>
      <c r="J825" s="88"/>
      <c r="K825" s="88"/>
      <c r="L825" s="88"/>
      <c r="M825" s="126"/>
      <c r="N825" s="88"/>
      <c r="O825" s="88"/>
      <c r="P825" s="88"/>
      <c r="Q825" s="88"/>
      <c r="R825" s="88"/>
      <c r="S825" s="126"/>
      <c r="T825" s="88"/>
      <c r="U825" s="88"/>
      <c r="V825" s="88"/>
      <c r="W825" s="88"/>
      <c r="X825" s="88"/>
      <c r="Y825" s="126"/>
      <c r="Z825" s="2"/>
    </row>
    <row r="826" spans="1:26">
      <c r="A826" s="94" t="s">
        <v>47</v>
      </c>
      <c r="B826" s="88"/>
      <c r="C826" s="88"/>
      <c r="D826" s="88"/>
      <c r="E826" s="88"/>
      <c r="F826" s="88"/>
      <c r="G826" s="126">
        <v>1</v>
      </c>
      <c r="H826" s="88"/>
      <c r="I826" s="88"/>
      <c r="J826" s="88"/>
      <c r="K826" s="88"/>
      <c r="L826" s="88"/>
      <c r="M826" s="126"/>
      <c r="N826" s="88"/>
      <c r="O826" s="88"/>
      <c r="P826" s="88"/>
      <c r="Q826" s="88"/>
      <c r="R826" s="88"/>
      <c r="S826" s="126"/>
      <c r="T826" s="88"/>
      <c r="U826" s="88"/>
      <c r="V826" s="88"/>
      <c r="W826" s="88"/>
      <c r="X826" s="88"/>
      <c r="Y826" s="126"/>
      <c r="Z826" s="2"/>
    </row>
    <row r="827" spans="1:26">
      <c r="A827" s="94" t="s">
        <v>43</v>
      </c>
      <c r="B827" s="88">
        <v>3</v>
      </c>
      <c r="C827" s="88"/>
      <c r="D827" s="88"/>
      <c r="E827" s="88"/>
      <c r="F827" s="88"/>
      <c r="G827" s="126"/>
      <c r="H827" s="88"/>
      <c r="I827" s="88"/>
      <c r="J827" s="88">
        <v>5</v>
      </c>
      <c r="K827" s="88">
        <v>1</v>
      </c>
      <c r="L827" s="88"/>
      <c r="M827" s="126"/>
      <c r="N827" s="88"/>
      <c r="O827" s="88">
        <v>9</v>
      </c>
      <c r="P827" s="88">
        <v>68</v>
      </c>
      <c r="Q827" s="88"/>
      <c r="R827" s="88">
        <v>4</v>
      </c>
      <c r="S827" s="126"/>
      <c r="T827" s="88"/>
      <c r="U827" s="88"/>
      <c r="V827" s="88"/>
      <c r="W827" s="88"/>
      <c r="X827" s="88"/>
      <c r="Y827" s="126"/>
      <c r="Z827" s="2"/>
    </row>
    <row r="828" spans="1:26">
      <c r="A828" s="3" t="s">
        <v>2</v>
      </c>
      <c r="B828" s="88">
        <v>66</v>
      </c>
      <c r="C828" s="88">
        <v>6</v>
      </c>
      <c r="D828" s="24">
        <v>27</v>
      </c>
      <c r="E828" s="24">
        <v>10</v>
      </c>
      <c r="F828" s="24"/>
      <c r="G828" s="127">
        <v>1</v>
      </c>
      <c r="H828" s="88"/>
      <c r="I828" s="88">
        <v>2</v>
      </c>
      <c r="J828" s="88"/>
      <c r="K828" s="88"/>
      <c r="L828" s="88"/>
      <c r="M828" s="126"/>
      <c r="N828" s="88"/>
      <c r="O828" s="88">
        <v>15</v>
      </c>
      <c r="P828" s="24">
        <v>133</v>
      </c>
      <c r="Q828" s="24"/>
      <c r="R828" s="24">
        <v>4</v>
      </c>
      <c r="S828" s="126">
        <v>2</v>
      </c>
      <c r="T828" s="88"/>
      <c r="U828" s="88">
        <v>2</v>
      </c>
      <c r="V828" s="88">
        <v>80</v>
      </c>
      <c r="W828" s="88">
        <v>1</v>
      </c>
      <c r="X828" s="88">
        <v>2</v>
      </c>
      <c r="Y828" s="126"/>
      <c r="Z828" s="2"/>
    </row>
    <row r="829" spans="1:26">
      <c r="A829" s="94" t="s">
        <v>45</v>
      </c>
      <c r="B829" s="88"/>
      <c r="C829" s="88"/>
      <c r="D829" s="88"/>
      <c r="E829" s="88"/>
      <c r="F829" s="88"/>
      <c r="G829" s="127"/>
      <c r="H829" s="88"/>
      <c r="I829" s="88"/>
      <c r="J829" s="88"/>
      <c r="K829" s="88"/>
      <c r="L829" s="88"/>
      <c r="M829" s="126"/>
      <c r="N829" s="88"/>
      <c r="O829" s="88"/>
      <c r="P829" s="88"/>
      <c r="Q829" s="88"/>
      <c r="R829" s="88"/>
      <c r="S829" s="126"/>
      <c r="T829" s="88"/>
      <c r="U829" s="88"/>
      <c r="V829" s="88"/>
      <c r="W829" s="88"/>
      <c r="X829" s="88"/>
      <c r="Y829" s="126"/>
      <c r="Z829" s="2"/>
    </row>
    <row r="830" spans="1:26">
      <c r="A830" s="3" t="s">
        <v>3</v>
      </c>
      <c r="B830" s="88"/>
      <c r="C830" s="88"/>
      <c r="D830" s="88"/>
      <c r="E830" s="88">
        <v>1</v>
      </c>
      <c r="F830" s="88"/>
      <c r="G830" s="127"/>
      <c r="H830" s="88">
        <v>12</v>
      </c>
      <c r="I830" s="88">
        <v>9</v>
      </c>
      <c r="J830" s="88">
        <v>1</v>
      </c>
      <c r="K830" s="24">
        <v>2</v>
      </c>
      <c r="L830" s="24"/>
      <c r="M830" s="127">
        <v>1</v>
      </c>
      <c r="N830" s="88">
        <v>10</v>
      </c>
      <c r="O830" s="88">
        <v>5</v>
      </c>
      <c r="P830" s="88">
        <v>2</v>
      </c>
      <c r="Q830" s="88">
        <v>1</v>
      </c>
      <c r="R830" s="88"/>
      <c r="S830" s="126"/>
      <c r="T830" s="88"/>
      <c r="U830" s="88"/>
      <c r="V830" s="88"/>
      <c r="W830" s="88"/>
      <c r="X830" s="88"/>
      <c r="Y830" s="126"/>
      <c r="Z830" s="2"/>
    </row>
    <row r="831" spans="1:26">
      <c r="A831" s="3" t="s">
        <v>4</v>
      </c>
      <c r="B831" s="88">
        <v>1</v>
      </c>
      <c r="C831" s="88">
        <v>1</v>
      </c>
      <c r="D831" s="88"/>
      <c r="E831" s="88"/>
      <c r="F831" s="88"/>
      <c r="G831" s="126"/>
      <c r="H831" s="88"/>
      <c r="I831" s="88">
        <v>1</v>
      </c>
      <c r="J831" s="88"/>
      <c r="K831" s="24"/>
      <c r="L831" s="88"/>
      <c r="M831" s="126"/>
      <c r="N831" s="88"/>
      <c r="O831" s="88"/>
      <c r="P831" s="88"/>
      <c r="Q831" s="88"/>
      <c r="R831" s="88"/>
      <c r="S831" s="126"/>
      <c r="T831" s="88"/>
      <c r="U831" s="88"/>
      <c r="V831" s="88"/>
      <c r="W831" s="88"/>
      <c r="X831" s="88"/>
      <c r="Y831" s="126"/>
      <c r="Z831" s="2"/>
    </row>
    <row r="832" spans="1:26">
      <c r="A832" s="94" t="s">
        <v>50</v>
      </c>
      <c r="B832" s="88"/>
      <c r="C832" s="88"/>
      <c r="D832" s="88"/>
      <c r="E832" s="88"/>
      <c r="F832" s="88"/>
      <c r="G832" s="126">
        <v>1</v>
      </c>
      <c r="H832" s="88"/>
      <c r="I832" s="88"/>
      <c r="J832" s="88"/>
      <c r="K832" s="88"/>
      <c r="L832" s="88"/>
      <c r="M832" s="126"/>
      <c r="N832" s="88"/>
      <c r="O832" s="88"/>
      <c r="P832" s="88"/>
      <c r="Q832" s="88"/>
      <c r="R832" s="88">
        <v>1</v>
      </c>
      <c r="S832" s="126"/>
      <c r="T832" s="88"/>
      <c r="U832" s="88"/>
      <c r="V832" s="88"/>
      <c r="W832" s="88"/>
      <c r="X832" s="88"/>
      <c r="Y832" s="126"/>
      <c r="Z832" s="2"/>
    </row>
    <row r="833" spans="1:26">
      <c r="A833" s="3" t="s">
        <v>6</v>
      </c>
      <c r="B833" s="88"/>
      <c r="C833" s="88"/>
      <c r="D833" s="88"/>
      <c r="E833" s="88"/>
      <c r="F833" s="88"/>
      <c r="G833" s="126"/>
      <c r="H833" s="88"/>
      <c r="I833" s="88"/>
      <c r="J833" s="88"/>
      <c r="K833" s="88"/>
      <c r="L833" s="88"/>
      <c r="M833" s="126"/>
      <c r="N833" s="88"/>
      <c r="O833" s="88"/>
      <c r="P833" s="88"/>
      <c r="Q833" s="88"/>
      <c r="R833" s="88"/>
      <c r="S833" s="126"/>
      <c r="T833" s="88"/>
      <c r="U833" s="88"/>
      <c r="V833" s="88"/>
      <c r="W833" s="88"/>
      <c r="X833" s="88"/>
      <c r="Y833" s="126"/>
      <c r="Z833" s="2"/>
    </row>
    <row r="834" spans="1:26">
      <c r="A834" s="3" t="s">
        <v>7</v>
      </c>
      <c r="B834" s="88"/>
      <c r="C834" s="88"/>
      <c r="D834" s="88"/>
      <c r="E834" s="88">
        <v>1</v>
      </c>
      <c r="F834" s="88">
        <v>5</v>
      </c>
      <c r="G834" s="126"/>
      <c r="H834" s="88"/>
      <c r="I834" s="88"/>
      <c r="J834" s="88"/>
      <c r="K834" s="88"/>
      <c r="L834" s="88"/>
      <c r="M834" s="126"/>
      <c r="N834" s="88"/>
      <c r="O834" s="88"/>
      <c r="P834" s="88">
        <v>2</v>
      </c>
      <c r="Q834" s="88"/>
      <c r="R834" s="88">
        <v>3</v>
      </c>
      <c r="S834" s="126"/>
      <c r="T834" s="88"/>
      <c r="U834" s="88"/>
      <c r="V834" s="88"/>
      <c r="W834" s="88"/>
      <c r="X834" s="88"/>
      <c r="Y834" s="126"/>
      <c r="Z834" s="2"/>
    </row>
    <row r="835" spans="1:26">
      <c r="A835" s="94" t="s">
        <v>52</v>
      </c>
      <c r="B835" s="88"/>
      <c r="C835" s="88"/>
      <c r="D835" s="88"/>
      <c r="E835" s="88">
        <v>1</v>
      </c>
      <c r="F835" s="88">
        <v>2</v>
      </c>
      <c r="G835" s="126"/>
      <c r="H835" s="88"/>
      <c r="I835" s="88"/>
      <c r="J835" s="88"/>
      <c r="K835" s="88"/>
      <c r="L835" s="88"/>
      <c r="M835" s="126"/>
      <c r="N835" s="88"/>
      <c r="O835" s="88"/>
      <c r="P835" s="88"/>
      <c r="Q835" s="88"/>
      <c r="R835" s="88"/>
      <c r="S835" s="126"/>
      <c r="T835" s="88"/>
      <c r="U835" s="88"/>
      <c r="V835" s="88">
        <v>1</v>
      </c>
      <c r="W835" s="88"/>
      <c r="X835" s="88"/>
      <c r="Y835" s="126"/>
      <c r="Z835" s="2"/>
    </row>
    <row r="836" spans="1:26">
      <c r="A836" s="94" t="s">
        <v>53</v>
      </c>
      <c r="B836" s="88"/>
      <c r="C836" s="88"/>
      <c r="D836" s="88"/>
      <c r="E836" s="88"/>
      <c r="F836" s="88"/>
      <c r="G836" s="126"/>
      <c r="H836" s="88"/>
      <c r="I836" s="88"/>
      <c r="J836" s="88"/>
      <c r="K836" s="88"/>
      <c r="L836" s="88"/>
      <c r="M836" s="126"/>
      <c r="N836" s="88"/>
      <c r="O836" s="88"/>
      <c r="P836" s="88"/>
      <c r="Q836" s="88"/>
      <c r="R836" s="88"/>
      <c r="S836" s="126"/>
      <c r="T836" s="88"/>
      <c r="U836" s="88"/>
      <c r="V836" s="88"/>
      <c r="W836" s="88"/>
      <c r="X836" s="88"/>
      <c r="Y836" s="126"/>
      <c r="Z836" s="2"/>
    </row>
    <row r="837" spans="1:26">
      <c r="A837" s="94" t="s">
        <v>44</v>
      </c>
      <c r="B837" s="88"/>
      <c r="C837" s="88"/>
      <c r="D837" s="88">
        <v>7</v>
      </c>
      <c r="E837" s="88"/>
      <c r="F837" s="88"/>
      <c r="G837" s="126"/>
      <c r="H837" s="88"/>
      <c r="I837" s="88"/>
      <c r="J837" s="88"/>
      <c r="K837" s="88"/>
      <c r="L837" s="88"/>
      <c r="M837" s="126"/>
      <c r="N837" s="88"/>
      <c r="O837" s="88"/>
      <c r="P837" s="88"/>
      <c r="Q837" s="88"/>
      <c r="R837" s="88"/>
      <c r="S837" s="126"/>
      <c r="T837" s="88"/>
      <c r="U837" s="88"/>
      <c r="V837" s="88"/>
      <c r="W837" s="88"/>
      <c r="X837" s="88"/>
      <c r="Y837" s="126"/>
      <c r="Z837" s="2"/>
    </row>
    <row r="838" spans="1:26">
      <c r="A838" s="3" t="s">
        <v>8</v>
      </c>
      <c r="B838" s="88"/>
      <c r="C838" s="88"/>
      <c r="D838" s="88"/>
      <c r="E838" s="88"/>
      <c r="F838" s="88"/>
      <c r="G838" s="126"/>
      <c r="H838" s="88"/>
      <c r="I838" s="88"/>
      <c r="J838" s="88"/>
      <c r="K838" s="88"/>
      <c r="L838" s="88"/>
      <c r="M838" s="126"/>
      <c r="N838" s="88"/>
      <c r="O838" s="88"/>
      <c r="P838" s="88"/>
      <c r="Q838" s="88"/>
      <c r="R838" s="88"/>
      <c r="S838" s="126"/>
      <c r="T838" s="88"/>
      <c r="U838" s="88"/>
      <c r="V838" s="88"/>
      <c r="W838" s="88"/>
      <c r="X838" s="88">
        <v>4</v>
      </c>
      <c r="Y838" s="126">
        <v>3</v>
      </c>
      <c r="Z838" s="2"/>
    </row>
    <row r="839" spans="1:26">
      <c r="A839" s="3" t="s">
        <v>9</v>
      </c>
      <c r="B839" s="88"/>
      <c r="C839" s="88"/>
      <c r="D839" s="88"/>
      <c r="E839" s="88"/>
      <c r="F839" s="88"/>
      <c r="G839" s="126"/>
      <c r="H839" s="88"/>
      <c r="I839" s="88"/>
      <c r="J839" s="88"/>
      <c r="K839" s="88"/>
      <c r="L839" s="88"/>
      <c r="M839" s="126"/>
      <c r="N839" s="88"/>
      <c r="O839" s="88"/>
      <c r="P839" s="88"/>
      <c r="Q839" s="88"/>
      <c r="R839" s="88"/>
      <c r="S839" s="126"/>
      <c r="T839" s="88"/>
      <c r="U839" s="88">
        <v>40</v>
      </c>
      <c r="V839" s="88">
        <v>500</v>
      </c>
      <c r="W839" s="88">
        <v>1</v>
      </c>
      <c r="X839" s="88"/>
      <c r="Y839" s="126"/>
      <c r="Z839" s="2"/>
    </row>
    <row r="840" spans="1:26">
      <c r="A840" s="94" t="s">
        <v>46</v>
      </c>
      <c r="B840" s="88"/>
      <c r="C840" s="88"/>
      <c r="D840" s="88"/>
      <c r="E840" s="88"/>
      <c r="F840" s="88"/>
      <c r="G840" s="126"/>
      <c r="H840" s="88"/>
      <c r="I840" s="88"/>
      <c r="J840" s="88"/>
      <c r="K840" s="88"/>
      <c r="L840" s="88"/>
      <c r="M840" s="126"/>
      <c r="N840" s="88"/>
      <c r="O840" s="88"/>
      <c r="P840" s="88"/>
      <c r="Q840" s="88"/>
      <c r="R840" s="88"/>
      <c r="S840" s="126"/>
      <c r="T840" s="88"/>
      <c r="U840" s="88"/>
      <c r="V840" s="88"/>
      <c r="W840" s="88"/>
      <c r="X840" s="88">
        <v>1</v>
      </c>
      <c r="Y840" s="126"/>
      <c r="Z840" s="2"/>
    </row>
    <row r="841" spans="1:26">
      <c r="A841" s="3" t="s">
        <v>10</v>
      </c>
      <c r="B841" s="88"/>
      <c r="C841" s="88"/>
      <c r="D841" s="88"/>
      <c r="E841" s="88"/>
      <c r="F841" s="88"/>
      <c r="G841" s="126"/>
      <c r="H841" s="88"/>
      <c r="I841" s="88"/>
      <c r="J841" s="88"/>
      <c r="K841" s="88"/>
      <c r="L841" s="88"/>
      <c r="M841" s="126"/>
      <c r="N841" s="88"/>
      <c r="O841" s="88"/>
      <c r="P841" s="88">
        <v>10</v>
      </c>
      <c r="Q841" s="88"/>
      <c r="R841" s="88">
        <v>6</v>
      </c>
      <c r="S841" s="126"/>
      <c r="T841" s="88"/>
      <c r="U841" s="88"/>
      <c r="V841" s="88">
        <v>2</v>
      </c>
      <c r="W841" s="88"/>
      <c r="X841" s="88">
        <v>9</v>
      </c>
      <c r="Y841" s="126"/>
      <c r="Z841" s="2"/>
    </row>
    <row r="842" spans="1:26">
      <c r="A842" s="3" t="s">
        <v>11</v>
      </c>
      <c r="B842" s="88"/>
      <c r="C842" s="88">
        <v>65</v>
      </c>
      <c r="D842" s="88">
        <v>2000</v>
      </c>
      <c r="E842" s="88">
        <v>4500</v>
      </c>
      <c r="F842" s="88">
        <v>4000</v>
      </c>
      <c r="G842" s="126">
        <v>250</v>
      </c>
      <c r="H842" s="88"/>
      <c r="I842" s="88">
        <v>8</v>
      </c>
      <c r="J842" s="88">
        <v>14</v>
      </c>
      <c r="K842" s="88"/>
      <c r="L842" s="88">
        <v>500</v>
      </c>
      <c r="M842" s="126">
        <v>57</v>
      </c>
      <c r="N842" s="88"/>
      <c r="O842" s="88">
        <v>21</v>
      </c>
      <c r="P842" s="88">
        <v>601</v>
      </c>
      <c r="Q842" s="88">
        <v>1150</v>
      </c>
      <c r="R842" s="88">
        <v>1303</v>
      </c>
      <c r="S842" s="126">
        <v>155</v>
      </c>
      <c r="T842" s="88"/>
      <c r="U842" s="88">
        <v>20</v>
      </c>
      <c r="V842" s="88">
        <v>500</v>
      </c>
      <c r="W842" s="88">
        <v>793</v>
      </c>
      <c r="X842" s="88">
        <v>100</v>
      </c>
      <c r="Y842" s="126">
        <v>3</v>
      </c>
      <c r="Z842" s="2"/>
    </row>
    <row r="843" spans="1:26">
      <c r="A843" s="3" t="s">
        <v>12</v>
      </c>
      <c r="B843" s="88">
        <v>2</v>
      </c>
      <c r="C843" s="88">
        <v>4</v>
      </c>
      <c r="D843" s="88"/>
      <c r="E843" s="88">
        <v>6</v>
      </c>
      <c r="F843" s="88">
        <v>6</v>
      </c>
      <c r="G843" s="126"/>
      <c r="H843" s="88"/>
      <c r="I843" s="88"/>
      <c r="J843" s="88">
        <v>9</v>
      </c>
      <c r="K843" s="88">
        <v>17</v>
      </c>
      <c r="L843" s="88">
        <v>10</v>
      </c>
      <c r="M843" s="126"/>
      <c r="N843" s="88"/>
      <c r="O843" s="88">
        <v>4</v>
      </c>
      <c r="P843" s="88"/>
      <c r="Q843" s="88">
        <v>25</v>
      </c>
      <c r="R843" s="88">
        <v>10</v>
      </c>
      <c r="S843" s="126">
        <v>2</v>
      </c>
      <c r="T843" s="88"/>
      <c r="U843" s="88">
        <v>1</v>
      </c>
      <c r="V843" s="88"/>
      <c r="W843" s="88"/>
      <c r="X843" s="88">
        <v>4</v>
      </c>
      <c r="Y843" s="126"/>
      <c r="Z843" s="2"/>
    </row>
    <row r="844" spans="1:26">
      <c r="A844" s="94" t="s">
        <v>33</v>
      </c>
      <c r="B844" s="88"/>
      <c r="C844" s="88"/>
      <c r="D844" s="88"/>
      <c r="E844" s="88"/>
      <c r="F844" s="88"/>
      <c r="G844" s="126"/>
      <c r="H844" s="88"/>
      <c r="I844" s="88"/>
      <c r="J844" s="88"/>
      <c r="K844" s="88"/>
      <c r="L844" s="88">
        <v>5</v>
      </c>
      <c r="M844" s="126">
        <v>3</v>
      </c>
      <c r="N844" s="88"/>
      <c r="O844" s="88"/>
      <c r="P844" s="88"/>
      <c r="Q844" s="88"/>
      <c r="R844" s="88"/>
      <c r="S844" s="126">
        <v>2</v>
      </c>
      <c r="T844" s="88"/>
      <c r="U844" s="88"/>
      <c r="V844" s="88"/>
      <c r="W844" s="88"/>
      <c r="X844" s="88">
        <v>20</v>
      </c>
      <c r="Y844" s="126">
        <v>3</v>
      </c>
      <c r="Z844" s="2"/>
    </row>
    <row r="845" spans="1:26">
      <c r="A845" s="3" t="s">
        <v>18</v>
      </c>
      <c r="B845" s="88"/>
      <c r="C845" s="88"/>
      <c r="D845" s="88"/>
      <c r="E845" s="88"/>
      <c r="F845" s="88"/>
      <c r="G845" s="126"/>
      <c r="H845" s="88"/>
      <c r="I845" s="88"/>
      <c r="J845" s="88">
        <v>14</v>
      </c>
      <c r="K845" s="88">
        <v>55</v>
      </c>
      <c r="L845" s="88"/>
      <c r="M845" s="126"/>
      <c r="N845" s="88"/>
      <c r="O845" s="88">
        <v>13</v>
      </c>
      <c r="P845" s="88">
        <v>30</v>
      </c>
      <c r="Q845" s="88">
        <v>460</v>
      </c>
      <c r="R845" s="88"/>
      <c r="S845" s="126"/>
      <c r="T845" s="88"/>
      <c r="U845" s="88"/>
      <c r="V845" s="88"/>
      <c r="W845" s="88"/>
      <c r="X845" s="88">
        <v>45</v>
      </c>
      <c r="Y845" s="126"/>
      <c r="Z845" s="2"/>
    </row>
    <row r="846" spans="1:26">
      <c r="A846" s="94" t="s">
        <v>48</v>
      </c>
      <c r="B846" s="88"/>
      <c r="C846" s="88"/>
      <c r="D846" s="88"/>
      <c r="E846" s="88"/>
      <c r="F846" s="88"/>
      <c r="G846" s="126"/>
      <c r="H846" s="88"/>
      <c r="I846" s="88"/>
      <c r="J846" s="88"/>
      <c r="K846" s="88"/>
      <c r="L846" s="88"/>
      <c r="M846" s="126"/>
      <c r="N846" s="88"/>
      <c r="O846" s="88">
        <v>1</v>
      </c>
      <c r="P846" s="88"/>
      <c r="Q846" s="88"/>
      <c r="R846" s="88"/>
      <c r="S846" s="126">
        <v>4</v>
      </c>
      <c r="T846" s="88"/>
      <c r="U846" s="88"/>
      <c r="V846" s="88"/>
      <c r="W846" s="88"/>
      <c r="X846" s="88"/>
      <c r="Y846" s="126">
        <v>3</v>
      </c>
      <c r="Z846" s="2"/>
    </row>
    <row r="847" spans="1:26">
      <c r="A847" s="3" t="s">
        <v>13</v>
      </c>
      <c r="B847" s="88"/>
      <c r="C847" s="88"/>
      <c r="D847" s="88"/>
      <c r="E847" s="88"/>
      <c r="F847" s="88">
        <v>1</v>
      </c>
      <c r="G847" s="126"/>
      <c r="H847" s="88"/>
      <c r="I847" s="88"/>
      <c r="J847" s="88"/>
      <c r="K847" s="88"/>
      <c r="L847" s="88"/>
      <c r="M847" s="126"/>
      <c r="N847" s="88"/>
      <c r="O847" s="88"/>
      <c r="P847" s="88"/>
      <c r="Q847" s="88"/>
      <c r="R847" s="88"/>
      <c r="S847" s="126"/>
      <c r="T847" s="88"/>
      <c r="U847" s="88"/>
      <c r="V847" s="88"/>
      <c r="W847" s="88"/>
      <c r="X847" s="88"/>
      <c r="Y847" s="126"/>
      <c r="Z847" s="2"/>
    </row>
    <row r="848" spans="1:26">
      <c r="A848" s="3" t="s">
        <v>14</v>
      </c>
      <c r="B848" s="88">
        <v>5</v>
      </c>
      <c r="C848" s="88">
        <v>9</v>
      </c>
      <c r="D848" s="24">
        <v>200</v>
      </c>
      <c r="E848" s="88">
        <v>500</v>
      </c>
      <c r="F848" s="88">
        <v>40</v>
      </c>
      <c r="G848" s="126">
        <v>43</v>
      </c>
      <c r="H848" s="88"/>
      <c r="I848" s="88"/>
      <c r="J848" s="88"/>
      <c r="K848" s="88"/>
      <c r="L848" s="88">
        <v>5</v>
      </c>
      <c r="M848" s="126"/>
      <c r="N848" s="88"/>
      <c r="O848" s="88">
        <v>9</v>
      </c>
      <c r="P848" s="88">
        <v>34</v>
      </c>
      <c r="Q848" s="24">
        <v>132</v>
      </c>
      <c r="R848" s="24">
        <v>144</v>
      </c>
      <c r="S848" s="127"/>
      <c r="T848" s="88"/>
      <c r="U848" s="88">
        <v>10</v>
      </c>
      <c r="V848" s="88">
        <v>23</v>
      </c>
      <c r="W848" s="88">
        <v>2</v>
      </c>
      <c r="X848" s="88">
        <v>1</v>
      </c>
      <c r="Y848" s="126"/>
      <c r="Z848" s="2"/>
    </row>
    <row r="849" spans="1:27">
      <c r="A849" s="94" t="s">
        <v>42</v>
      </c>
      <c r="B849" s="88"/>
      <c r="C849" s="88"/>
      <c r="D849" s="88"/>
      <c r="E849" s="88"/>
      <c r="F849" s="88"/>
      <c r="G849" s="126"/>
      <c r="H849" s="88"/>
      <c r="I849" s="88"/>
      <c r="J849" s="88"/>
      <c r="K849" s="88"/>
      <c r="L849" s="88"/>
      <c r="M849" s="126"/>
      <c r="N849" s="88"/>
      <c r="O849" s="88"/>
      <c r="P849" s="88"/>
      <c r="Q849" s="88"/>
      <c r="R849" s="88"/>
      <c r="S849" s="126"/>
      <c r="T849" s="88"/>
      <c r="U849" s="88"/>
      <c r="V849" s="88">
        <v>1</v>
      </c>
      <c r="W849" s="88"/>
      <c r="X849" s="88"/>
      <c r="Y849" s="126"/>
      <c r="Z849" s="2"/>
    </row>
    <row r="850" spans="1:27">
      <c r="A850" s="94" t="s">
        <v>54</v>
      </c>
      <c r="B850" s="88"/>
      <c r="C850" s="88"/>
      <c r="D850" s="88"/>
      <c r="E850" s="88"/>
      <c r="F850" s="88"/>
      <c r="G850" s="126"/>
      <c r="H850" s="88"/>
      <c r="I850" s="88"/>
      <c r="J850" s="88"/>
      <c r="K850" s="88"/>
      <c r="L850" s="88"/>
      <c r="M850" s="126">
        <v>6</v>
      </c>
      <c r="N850" s="88"/>
      <c r="O850" s="88"/>
      <c r="P850" s="88"/>
      <c r="Q850" s="88"/>
      <c r="R850" s="88"/>
      <c r="S850" s="126"/>
      <c r="T850" s="88"/>
      <c r="U850" s="88"/>
      <c r="V850" s="88"/>
      <c r="W850" s="88"/>
      <c r="X850" s="88"/>
      <c r="Y850" s="126"/>
      <c r="Z850" s="2"/>
    </row>
    <row r="851" spans="1:27">
      <c r="A851" s="94" t="s">
        <v>55</v>
      </c>
      <c r="B851" s="88"/>
      <c r="C851" s="88"/>
      <c r="D851" s="88"/>
      <c r="E851" s="88"/>
      <c r="F851" s="88"/>
      <c r="G851" s="126"/>
      <c r="H851" s="88"/>
      <c r="I851" s="88"/>
      <c r="J851" s="88"/>
      <c r="K851" s="88"/>
      <c r="L851" s="88"/>
      <c r="M851" s="126"/>
      <c r="N851" s="88"/>
      <c r="O851" s="88"/>
      <c r="P851" s="88"/>
      <c r="Q851" s="88"/>
      <c r="R851" s="88"/>
      <c r="S851" s="126"/>
      <c r="T851" s="88"/>
      <c r="U851" s="88"/>
      <c r="V851" s="88"/>
      <c r="W851" s="88"/>
      <c r="X851" s="88"/>
      <c r="Y851" s="126"/>
      <c r="Z851" s="2"/>
    </row>
    <row r="852" spans="1:27">
      <c r="A852" s="3" t="s">
        <v>15</v>
      </c>
      <c r="B852" s="88"/>
      <c r="C852" s="88">
        <v>1</v>
      </c>
      <c r="D852" s="88">
        <v>18</v>
      </c>
      <c r="E852" s="88"/>
      <c r="F852" s="88"/>
      <c r="G852" s="126"/>
      <c r="H852" s="88"/>
      <c r="I852" s="88"/>
      <c r="J852" s="88"/>
      <c r="K852" s="88"/>
      <c r="L852" s="88"/>
      <c r="M852" s="126"/>
      <c r="N852" s="88"/>
      <c r="O852" s="88"/>
      <c r="P852" s="88">
        <v>21</v>
      </c>
      <c r="Q852" s="88">
        <v>2</v>
      </c>
      <c r="R852" s="88"/>
      <c r="S852" s="126"/>
      <c r="T852" s="88"/>
      <c r="U852" s="88"/>
      <c r="V852" s="88">
        <v>21</v>
      </c>
      <c r="W852" s="88"/>
      <c r="X852" s="88"/>
      <c r="Y852" s="126"/>
      <c r="Z852" s="2"/>
    </row>
    <row r="853" spans="1:27">
      <c r="A853" s="94" t="s">
        <v>56</v>
      </c>
      <c r="B853" s="88"/>
      <c r="C853" s="88"/>
      <c r="D853" s="88"/>
      <c r="E853" s="88"/>
      <c r="F853" s="88"/>
      <c r="G853" s="126"/>
      <c r="H853" s="88"/>
      <c r="I853" s="88"/>
      <c r="J853" s="88"/>
      <c r="K853" s="88"/>
      <c r="L853" s="88"/>
      <c r="M853" s="126"/>
      <c r="N853" s="88"/>
      <c r="O853" s="88"/>
      <c r="P853" s="88"/>
      <c r="Q853" s="88"/>
      <c r="R853" s="88"/>
      <c r="S853" s="126"/>
      <c r="T853" s="88"/>
      <c r="U853" s="88"/>
      <c r="V853" s="88">
        <v>1</v>
      </c>
      <c r="W853" s="88"/>
      <c r="X853" s="88"/>
      <c r="Y853" s="126"/>
      <c r="Z853" s="2"/>
    </row>
    <row r="854" spans="1:27">
      <c r="A854" s="94" t="s">
        <v>49</v>
      </c>
      <c r="B854" s="88"/>
      <c r="C854" s="88"/>
      <c r="D854" s="88"/>
      <c r="E854" s="88">
        <v>21</v>
      </c>
      <c r="F854" s="88">
        <v>12</v>
      </c>
      <c r="G854" s="126">
        <v>10</v>
      </c>
      <c r="H854" s="88"/>
      <c r="I854" s="88"/>
      <c r="J854" s="88">
        <v>2</v>
      </c>
      <c r="K854" s="88"/>
      <c r="L854" s="88"/>
      <c r="M854" s="126">
        <v>4</v>
      </c>
      <c r="N854" s="88"/>
      <c r="O854" s="88"/>
      <c r="P854" s="88">
        <v>17</v>
      </c>
      <c r="Q854" s="88"/>
      <c r="R854" s="88">
        <v>9</v>
      </c>
      <c r="S854" s="126"/>
      <c r="T854" s="88"/>
      <c r="U854" s="88"/>
      <c r="V854" s="88"/>
      <c r="W854" s="88"/>
      <c r="X854" s="88"/>
      <c r="Y854" s="126"/>
      <c r="Z854" s="2"/>
    </row>
    <row r="855" spans="1:27">
      <c r="A855" s="3" t="s">
        <v>16</v>
      </c>
      <c r="B855" s="88"/>
      <c r="C855" s="88"/>
      <c r="D855" s="88"/>
      <c r="E855" s="88"/>
      <c r="F855" s="88"/>
      <c r="G855" s="126"/>
      <c r="H855" s="88"/>
      <c r="I855" s="88"/>
      <c r="J855" s="88"/>
      <c r="K855" s="88"/>
      <c r="L855" s="88"/>
      <c r="M855" s="126"/>
      <c r="N855" s="88"/>
      <c r="O855" s="88"/>
      <c r="P855" s="88"/>
      <c r="Q855" s="88"/>
      <c r="R855" s="88"/>
      <c r="S855" s="126"/>
      <c r="T855" s="88"/>
      <c r="U855" s="88"/>
      <c r="V855" s="88"/>
      <c r="W855" s="88"/>
      <c r="X855" s="88"/>
      <c r="Y855" s="126"/>
      <c r="Z855" s="2"/>
    </row>
    <row r="856" spans="1:27">
      <c r="A856" s="94" t="s">
        <v>57</v>
      </c>
      <c r="B856" s="88"/>
      <c r="C856" s="88"/>
      <c r="D856" s="88"/>
      <c r="E856" s="88"/>
      <c r="F856" s="88"/>
      <c r="G856" s="126"/>
      <c r="H856" s="88"/>
      <c r="I856" s="88"/>
      <c r="J856" s="88"/>
      <c r="K856" s="88"/>
      <c r="L856" s="88"/>
      <c r="M856" s="126"/>
      <c r="N856" s="88"/>
      <c r="O856" s="88"/>
      <c r="P856" s="88"/>
      <c r="Q856" s="88"/>
      <c r="R856" s="88"/>
      <c r="S856" s="126"/>
      <c r="T856" s="88"/>
      <c r="U856" s="88"/>
      <c r="V856" s="88"/>
      <c r="W856" s="88"/>
      <c r="X856" s="88"/>
      <c r="Y856" s="126"/>
      <c r="Z856" s="2"/>
    </row>
    <row r="857" spans="1:27">
      <c r="A857" s="3" t="s">
        <v>17</v>
      </c>
      <c r="B857" s="88"/>
      <c r="C857" s="88"/>
      <c r="D857" s="88"/>
      <c r="E857" s="88"/>
      <c r="F857" s="88"/>
      <c r="G857" s="126"/>
      <c r="H857" s="88"/>
      <c r="I857" s="88"/>
      <c r="J857" s="88"/>
      <c r="K857" s="88"/>
      <c r="L857" s="88"/>
      <c r="M857" s="126"/>
      <c r="N857" s="88"/>
      <c r="O857" s="88"/>
      <c r="P857" s="88"/>
      <c r="Q857" s="88"/>
      <c r="R857" s="88"/>
      <c r="S857" s="126"/>
      <c r="T857" s="88"/>
      <c r="U857" s="88"/>
      <c r="V857" s="88"/>
      <c r="W857" s="88"/>
      <c r="X857" s="88"/>
      <c r="Y857" s="126"/>
      <c r="Z857" s="2"/>
    </row>
    <row r="858" spans="1:27">
      <c r="A858" s="89" t="s">
        <v>23</v>
      </c>
      <c r="B858" s="91"/>
      <c r="C858" s="91"/>
      <c r="D858" s="91"/>
      <c r="E858" s="91"/>
      <c r="F858" s="91"/>
      <c r="G858" s="128"/>
      <c r="H858" s="91"/>
      <c r="I858" s="91"/>
      <c r="J858" s="91"/>
      <c r="K858" s="91"/>
      <c r="L858" s="91"/>
      <c r="M858" s="128"/>
      <c r="N858" s="91"/>
      <c r="O858" s="91"/>
      <c r="P858" s="91"/>
      <c r="Q858" s="91"/>
      <c r="R858" s="91"/>
      <c r="S858" s="128"/>
      <c r="T858" s="91"/>
      <c r="U858" s="91"/>
      <c r="V858" s="91"/>
      <c r="W858" s="91"/>
      <c r="X858" s="91"/>
      <c r="Y858" s="128"/>
      <c r="Z858" s="110"/>
    </row>
    <row r="859" spans="1:27">
      <c r="A859" s="3" t="s">
        <v>24</v>
      </c>
      <c r="B859" s="88">
        <v>77</v>
      </c>
      <c r="C859" s="88">
        <v>86</v>
      </c>
      <c r="D859" s="88">
        <v>2252</v>
      </c>
      <c r="E859" s="88">
        <v>5042</v>
      </c>
      <c r="F859" s="88">
        <v>4074</v>
      </c>
      <c r="G859" s="126">
        <v>311</v>
      </c>
      <c r="H859" s="88">
        <v>12</v>
      </c>
      <c r="I859" s="88">
        <v>20</v>
      </c>
      <c r="J859" s="88">
        <v>45</v>
      </c>
      <c r="K859" s="88">
        <v>75</v>
      </c>
      <c r="L859" s="88">
        <v>528</v>
      </c>
      <c r="M859" s="126">
        <v>71</v>
      </c>
      <c r="N859" s="88">
        <v>10</v>
      </c>
      <c r="O859" s="88">
        <v>79</v>
      </c>
      <c r="P859" s="88">
        <v>924</v>
      </c>
      <c r="Q859" s="88">
        <v>1794</v>
      </c>
      <c r="R859" s="88">
        <v>1508</v>
      </c>
      <c r="S859" s="126">
        <v>186</v>
      </c>
      <c r="T859" s="88">
        <v>0</v>
      </c>
      <c r="U859" s="88">
        <v>75</v>
      </c>
      <c r="V859" s="88">
        <v>1130</v>
      </c>
      <c r="W859" s="88">
        <v>801</v>
      </c>
      <c r="X859" s="88">
        <v>196</v>
      </c>
      <c r="Y859" s="126">
        <v>13</v>
      </c>
      <c r="Z859" s="88"/>
      <c r="AA859" s="20">
        <f>SUM(B859:Y859)</f>
        <v>19309</v>
      </c>
    </row>
    <row r="863" spans="1:27">
      <c r="A863" s="46" t="s">
        <v>230</v>
      </c>
      <c r="B863" s="2"/>
      <c r="C863" s="2"/>
    </row>
    <row r="864" spans="1:27">
      <c r="A864" s="2"/>
      <c r="B864" s="2"/>
      <c r="C864" s="2"/>
    </row>
    <row r="865" spans="1:11">
      <c r="A865" s="1" t="s">
        <v>125</v>
      </c>
      <c r="B865" s="2"/>
      <c r="C865" s="2"/>
    </row>
    <row r="867" spans="1:11">
      <c r="A867" s="1"/>
      <c r="B867" s="1" t="s">
        <v>20</v>
      </c>
      <c r="C867" s="1" t="s">
        <v>21</v>
      </c>
      <c r="D867" s="1"/>
      <c r="E867" s="1"/>
      <c r="G867" s="1"/>
      <c r="H867" s="1"/>
      <c r="I867" s="1"/>
      <c r="J867" s="1"/>
      <c r="K867" s="1"/>
    </row>
    <row r="868" spans="1:11">
      <c r="A868" s="140" t="s">
        <v>19</v>
      </c>
      <c r="B868" s="179">
        <v>28</v>
      </c>
      <c r="C868" s="180">
        <v>3</v>
      </c>
      <c r="D868" s="180">
        <v>8</v>
      </c>
      <c r="E868" s="180">
        <v>13</v>
      </c>
      <c r="F868" s="180">
        <v>18</v>
      </c>
      <c r="G868" s="180">
        <v>23</v>
      </c>
      <c r="H868" s="121" t="s">
        <v>24</v>
      </c>
    </row>
    <row r="869" spans="1:11">
      <c r="A869" s="181" t="s">
        <v>1</v>
      </c>
      <c r="B869" s="97">
        <v>0</v>
      </c>
      <c r="C869" s="97">
        <v>0</v>
      </c>
      <c r="D869" s="97">
        <v>14</v>
      </c>
      <c r="E869" s="97">
        <v>36</v>
      </c>
      <c r="F869" s="97">
        <v>14</v>
      </c>
      <c r="G869" s="97">
        <v>28</v>
      </c>
      <c r="H869" s="97">
        <f t="shared" ref="H869:H901" si="49">SUM(B869:G869)</f>
        <v>92</v>
      </c>
    </row>
    <row r="870" spans="1:11">
      <c r="A870" s="108" t="s">
        <v>47</v>
      </c>
      <c r="B870" s="97">
        <v>0</v>
      </c>
      <c r="C870" s="97">
        <v>0</v>
      </c>
      <c r="D870" s="97">
        <v>0</v>
      </c>
      <c r="E870" s="97">
        <v>0</v>
      </c>
      <c r="F870" s="97">
        <v>10</v>
      </c>
      <c r="G870" s="97">
        <v>0</v>
      </c>
      <c r="H870" s="97">
        <f t="shared" si="49"/>
        <v>10</v>
      </c>
    </row>
    <row r="871" spans="1:11">
      <c r="A871" s="108" t="s">
        <v>43</v>
      </c>
      <c r="B871" s="97">
        <v>2</v>
      </c>
      <c r="C871" s="97">
        <v>14</v>
      </c>
      <c r="D871" s="97">
        <v>38</v>
      </c>
      <c r="E871" s="97">
        <v>25</v>
      </c>
      <c r="F871" s="97">
        <v>14</v>
      </c>
      <c r="G871" s="97">
        <v>0</v>
      </c>
      <c r="H871" s="97">
        <f t="shared" si="49"/>
        <v>93</v>
      </c>
    </row>
    <row r="872" spans="1:11">
      <c r="A872" s="108" t="s">
        <v>2</v>
      </c>
      <c r="B872" s="97">
        <v>21</v>
      </c>
      <c r="C872" s="97">
        <v>52</v>
      </c>
      <c r="D872" s="97">
        <v>95</v>
      </c>
      <c r="E872" s="97">
        <v>4</v>
      </c>
      <c r="F872" s="97">
        <v>15</v>
      </c>
      <c r="G872" s="97">
        <v>18</v>
      </c>
      <c r="H872" s="97">
        <f t="shared" si="49"/>
        <v>205</v>
      </c>
    </row>
    <row r="873" spans="1:11">
      <c r="A873" s="108" t="s">
        <v>45</v>
      </c>
      <c r="B873" s="97">
        <v>0</v>
      </c>
      <c r="C873" s="97">
        <v>0</v>
      </c>
      <c r="D873" s="97">
        <v>0</v>
      </c>
      <c r="E873" s="97">
        <v>2</v>
      </c>
      <c r="F873" s="97">
        <v>0</v>
      </c>
      <c r="G873" s="97">
        <v>0</v>
      </c>
      <c r="H873" s="97">
        <f t="shared" si="49"/>
        <v>2</v>
      </c>
    </row>
    <row r="874" spans="1:11">
      <c r="A874" s="108" t="s">
        <v>3</v>
      </c>
      <c r="B874" s="97">
        <v>27</v>
      </c>
      <c r="C874" s="97">
        <v>8</v>
      </c>
      <c r="D874" s="97">
        <v>8</v>
      </c>
      <c r="E874" s="97">
        <v>2</v>
      </c>
      <c r="F874" s="97">
        <v>3</v>
      </c>
      <c r="G874" s="97">
        <v>6</v>
      </c>
      <c r="H874" s="97">
        <f t="shared" si="49"/>
        <v>54</v>
      </c>
    </row>
    <row r="875" spans="1:11">
      <c r="A875" s="108" t="s">
        <v>4</v>
      </c>
      <c r="B875" s="97">
        <v>2</v>
      </c>
      <c r="C875" s="97">
        <v>1</v>
      </c>
      <c r="D875" s="97">
        <v>1</v>
      </c>
      <c r="E875" s="97">
        <v>2</v>
      </c>
      <c r="F875" s="97">
        <v>3</v>
      </c>
      <c r="G875" s="97">
        <v>0</v>
      </c>
      <c r="H875" s="97">
        <f t="shared" si="49"/>
        <v>9</v>
      </c>
    </row>
    <row r="876" spans="1:11">
      <c r="A876" s="108" t="s">
        <v>50</v>
      </c>
      <c r="B876" s="97">
        <v>2</v>
      </c>
      <c r="C876" s="97">
        <v>0</v>
      </c>
      <c r="D876" s="97">
        <v>0</v>
      </c>
      <c r="E876" s="97">
        <v>0</v>
      </c>
      <c r="F876" s="97">
        <v>0</v>
      </c>
      <c r="G876" s="97">
        <v>0</v>
      </c>
      <c r="H876" s="97">
        <f t="shared" si="49"/>
        <v>2</v>
      </c>
    </row>
    <row r="877" spans="1:11">
      <c r="A877" s="108" t="s">
        <v>7</v>
      </c>
      <c r="B877" s="97">
        <v>0</v>
      </c>
      <c r="C877" s="97">
        <v>12</v>
      </c>
      <c r="D877" s="97">
        <v>3</v>
      </c>
      <c r="E877" s="97">
        <v>11</v>
      </c>
      <c r="F877" s="97">
        <v>12</v>
      </c>
      <c r="G877" s="97">
        <v>27</v>
      </c>
      <c r="H877" s="97">
        <f t="shared" si="49"/>
        <v>65</v>
      </c>
    </row>
    <row r="878" spans="1:11">
      <c r="A878" s="108" t="s">
        <v>52</v>
      </c>
      <c r="B878" s="97">
        <v>0</v>
      </c>
      <c r="C878" s="97">
        <v>0</v>
      </c>
      <c r="D878" s="97">
        <v>0</v>
      </c>
      <c r="E878" s="97">
        <v>0</v>
      </c>
      <c r="F878" s="97">
        <v>6</v>
      </c>
      <c r="G878" s="97">
        <v>0</v>
      </c>
      <c r="H878" s="97">
        <f t="shared" si="49"/>
        <v>6</v>
      </c>
    </row>
    <row r="879" spans="1:11">
      <c r="A879" s="108" t="s">
        <v>53</v>
      </c>
      <c r="B879" s="97">
        <v>0</v>
      </c>
      <c r="C879" s="97">
        <v>0</v>
      </c>
      <c r="D879" s="97">
        <v>0</v>
      </c>
      <c r="E879" s="97">
        <v>3</v>
      </c>
      <c r="F879" s="97">
        <v>0</v>
      </c>
      <c r="G879" s="97">
        <v>0</v>
      </c>
      <c r="H879" s="97">
        <f t="shared" si="49"/>
        <v>3</v>
      </c>
    </row>
    <row r="880" spans="1:11">
      <c r="A880" s="108" t="s">
        <v>44</v>
      </c>
      <c r="B880" s="97">
        <v>0</v>
      </c>
      <c r="C880" s="97">
        <v>0</v>
      </c>
      <c r="D880" s="97">
        <v>0</v>
      </c>
      <c r="E880" s="97">
        <v>0</v>
      </c>
      <c r="F880" s="97">
        <v>0</v>
      </c>
      <c r="G880" s="97">
        <v>0</v>
      </c>
      <c r="H880" s="97">
        <f t="shared" si="49"/>
        <v>0</v>
      </c>
    </row>
    <row r="881" spans="1:8">
      <c r="A881" s="108" t="s">
        <v>8</v>
      </c>
      <c r="B881" s="97">
        <v>0</v>
      </c>
      <c r="C881" s="97">
        <v>0</v>
      </c>
      <c r="D881" s="97">
        <v>1</v>
      </c>
      <c r="E881" s="97">
        <v>25</v>
      </c>
      <c r="F881" s="97">
        <v>36</v>
      </c>
      <c r="G881" s="97">
        <v>0</v>
      </c>
      <c r="H881" s="97">
        <f t="shared" si="49"/>
        <v>62</v>
      </c>
    </row>
    <row r="882" spans="1:8">
      <c r="A882" s="108" t="s">
        <v>9</v>
      </c>
      <c r="B882" s="97">
        <v>0</v>
      </c>
      <c r="C882" s="97">
        <v>0</v>
      </c>
      <c r="D882" s="97">
        <v>22</v>
      </c>
      <c r="E882" s="97">
        <v>165</v>
      </c>
      <c r="F882" s="97">
        <v>205</v>
      </c>
      <c r="G882" s="97">
        <v>356</v>
      </c>
      <c r="H882" s="97">
        <f t="shared" si="49"/>
        <v>748</v>
      </c>
    </row>
    <row r="883" spans="1:8">
      <c r="A883" s="108" t="s">
        <v>46</v>
      </c>
      <c r="B883" s="97">
        <v>0</v>
      </c>
      <c r="C883" s="97">
        <v>0</v>
      </c>
      <c r="D883" s="97">
        <v>1</v>
      </c>
      <c r="E883" s="97">
        <v>2</v>
      </c>
      <c r="F883" s="97">
        <v>0</v>
      </c>
      <c r="G883" s="97">
        <v>6</v>
      </c>
      <c r="H883" s="97">
        <f t="shared" si="49"/>
        <v>9</v>
      </c>
    </row>
    <row r="884" spans="1:8">
      <c r="A884" s="108" t="s">
        <v>10</v>
      </c>
      <c r="B884" s="97">
        <v>0</v>
      </c>
      <c r="C884" s="97">
        <v>0</v>
      </c>
      <c r="D884" s="97">
        <v>2</v>
      </c>
      <c r="E884" s="97">
        <v>4</v>
      </c>
      <c r="F884" s="97">
        <v>8</v>
      </c>
      <c r="G884" s="97">
        <v>7</v>
      </c>
      <c r="H884" s="97">
        <f t="shared" si="49"/>
        <v>21</v>
      </c>
    </row>
    <row r="885" spans="1:8">
      <c r="A885" s="108" t="s">
        <v>11</v>
      </c>
      <c r="B885" s="97">
        <v>0</v>
      </c>
      <c r="C885" s="97">
        <v>1</v>
      </c>
      <c r="D885" s="97">
        <v>110</v>
      </c>
      <c r="E885" s="97">
        <v>5254</v>
      </c>
      <c r="F885" s="97">
        <v>2529</v>
      </c>
      <c r="G885" s="97">
        <v>70</v>
      </c>
      <c r="H885" s="97">
        <f t="shared" si="49"/>
        <v>7964</v>
      </c>
    </row>
    <row r="886" spans="1:8">
      <c r="A886" s="108" t="s">
        <v>12</v>
      </c>
      <c r="B886" s="97">
        <v>0</v>
      </c>
      <c r="C886" s="97">
        <v>0</v>
      </c>
      <c r="D886" s="97">
        <v>0</v>
      </c>
      <c r="E886" s="97">
        <v>48</v>
      </c>
      <c r="F886" s="97">
        <v>18</v>
      </c>
      <c r="G886" s="97">
        <v>62</v>
      </c>
      <c r="H886" s="97">
        <f t="shared" si="49"/>
        <v>128</v>
      </c>
    </row>
    <row r="887" spans="1:8">
      <c r="A887" s="108" t="s">
        <v>33</v>
      </c>
      <c r="B887" s="97">
        <v>0</v>
      </c>
      <c r="C887" s="97">
        <v>0</v>
      </c>
      <c r="D887" s="97">
        <v>0</v>
      </c>
      <c r="E887" s="97">
        <v>0</v>
      </c>
      <c r="F887" s="97">
        <v>0</v>
      </c>
      <c r="G887" s="97">
        <v>0</v>
      </c>
      <c r="H887" s="97">
        <f t="shared" si="49"/>
        <v>0</v>
      </c>
    </row>
    <row r="888" spans="1:8">
      <c r="A888" s="108" t="s">
        <v>18</v>
      </c>
      <c r="B888" s="97">
        <v>1</v>
      </c>
      <c r="C888" s="97">
        <v>0</v>
      </c>
      <c r="D888" s="97">
        <v>56</v>
      </c>
      <c r="E888" s="97">
        <v>5066</v>
      </c>
      <c r="F888" s="97">
        <v>120</v>
      </c>
      <c r="G888" s="97">
        <v>62</v>
      </c>
      <c r="H888" s="97">
        <f t="shared" si="49"/>
        <v>5305</v>
      </c>
    </row>
    <row r="889" spans="1:8">
      <c r="A889" s="108" t="s">
        <v>48</v>
      </c>
      <c r="B889" s="97">
        <v>0</v>
      </c>
      <c r="C889" s="97">
        <v>0</v>
      </c>
      <c r="D889" s="97">
        <v>0</v>
      </c>
      <c r="E889" s="97">
        <v>0</v>
      </c>
      <c r="F889" s="97">
        <v>0</v>
      </c>
      <c r="G889" s="97">
        <v>0</v>
      </c>
      <c r="H889" s="97">
        <f t="shared" si="49"/>
        <v>0</v>
      </c>
    </row>
    <row r="890" spans="1:8">
      <c r="A890" s="108" t="s">
        <v>13</v>
      </c>
      <c r="B890" s="97">
        <v>0</v>
      </c>
      <c r="C890" s="97">
        <v>0</v>
      </c>
      <c r="D890" s="97">
        <v>0</v>
      </c>
      <c r="E890" s="97">
        <v>1</v>
      </c>
      <c r="F890" s="97">
        <v>9</v>
      </c>
      <c r="G890" s="97">
        <v>136</v>
      </c>
      <c r="H890" s="97">
        <f t="shared" si="49"/>
        <v>146</v>
      </c>
    </row>
    <row r="891" spans="1:8">
      <c r="A891" s="108" t="s">
        <v>14</v>
      </c>
      <c r="B891" s="97">
        <v>4</v>
      </c>
      <c r="C891" s="97">
        <v>14</v>
      </c>
      <c r="D891" s="97">
        <v>84</v>
      </c>
      <c r="E891" s="97">
        <v>1658</v>
      </c>
      <c r="F891" s="97">
        <v>655</v>
      </c>
      <c r="G891" s="97">
        <v>25</v>
      </c>
      <c r="H891" s="97">
        <f t="shared" si="49"/>
        <v>2440</v>
      </c>
    </row>
    <row r="892" spans="1:8">
      <c r="A892" s="108" t="s">
        <v>42</v>
      </c>
      <c r="B892" s="97">
        <v>0</v>
      </c>
      <c r="C892" s="97">
        <v>0</v>
      </c>
      <c r="D892" s="97">
        <v>0</v>
      </c>
      <c r="E892" s="97">
        <v>2</v>
      </c>
      <c r="F892" s="97">
        <v>0</v>
      </c>
      <c r="G892" s="97">
        <v>0</v>
      </c>
      <c r="H892" s="97">
        <f t="shared" si="49"/>
        <v>2</v>
      </c>
    </row>
    <row r="893" spans="1:8">
      <c r="A893" s="108" t="s">
        <v>54</v>
      </c>
      <c r="B893" s="97">
        <v>0</v>
      </c>
      <c r="C893" s="97">
        <v>0</v>
      </c>
      <c r="D893" s="97">
        <v>0</v>
      </c>
      <c r="E893" s="97">
        <v>0</v>
      </c>
      <c r="F893" s="97">
        <v>0</v>
      </c>
      <c r="G893" s="97">
        <v>0</v>
      </c>
      <c r="H893" s="97">
        <f t="shared" si="49"/>
        <v>0</v>
      </c>
    </row>
    <row r="894" spans="1:8">
      <c r="A894" s="108" t="s">
        <v>55</v>
      </c>
      <c r="B894" s="97">
        <v>0</v>
      </c>
      <c r="C894" s="97">
        <v>0</v>
      </c>
      <c r="D894" s="97">
        <v>0</v>
      </c>
      <c r="E894" s="97">
        <v>0</v>
      </c>
      <c r="F894" s="97">
        <v>0</v>
      </c>
      <c r="G894" s="97">
        <v>0</v>
      </c>
      <c r="H894" s="97">
        <f t="shared" si="49"/>
        <v>0</v>
      </c>
    </row>
    <row r="895" spans="1:8">
      <c r="A895" s="108" t="s">
        <v>15</v>
      </c>
      <c r="B895" s="97">
        <v>0</v>
      </c>
      <c r="C895" s="97">
        <v>0</v>
      </c>
      <c r="D895" s="97">
        <v>0</v>
      </c>
      <c r="E895" s="97">
        <v>4</v>
      </c>
      <c r="F895" s="97">
        <v>14</v>
      </c>
      <c r="G895" s="97">
        <v>0</v>
      </c>
      <c r="H895" s="97">
        <f t="shared" si="49"/>
        <v>18</v>
      </c>
    </row>
    <row r="896" spans="1:8">
      <c r="A896" s="108" t="s">
        <v>56</v>
      </c>
      <c r="B896" s="97">
        <v>0</v>
      </c>
      <c r="C896" s="97">
        <v>0</v>
      </c>
      <c r="D896" s="97">
        <v>0</v>
      </c>
      <c r="E896" s="97">
        <v>19</v>
      </c>
      <c r="F896" s="97">
        <v>3</v>
      </c>
      <c r="G896" s="97">
        <v>0</v>
      </c>
      <c r="H896" s="97">
        <f t="shared" si="49"/>
        <v>22</v>
      </c>
    </row>
    <row r="897" spans="1:11">
      <c r="A897" s="108" t="s">
        <v>49</v>
      </c>
      <c r="B897" s="97">
        <v>0</v>
      </c>
      <c r="C897" s="97">
        <v>0</v>
      </c>
      <c r="D897" s="97">
        <v>6</v>
      </c>
      <c r="E897" s="97">
        <v>155</v>
      </c>
      <c r="F897" s="97">
        <v>142</v>
      </c>
      <c r="G897" s="97">
        <v>41</v>
      </c>
      <c r="H897" s="97">
        <f t="shared" si="49"/>
        <v>344</v>
      </c>
    </row>
    <row r="898" spans="1:11">
      <c r="A898" s="108" t="s">
        <v>16</v>
      </c>
      <c r="B898" s="97">
        <v>0</v>
      </c>
      <c r="C898" s="97">
        <v>0</v>
      </c>
      <c r="D898" s="97">
        <v>0</v>
      </c>
      <c r="E898" s="97">
        <v>0</v>
      </c>
      <c r="F898" s="97">
        <v>0</v>
      </c>
      <c r="G898" s="97">
        <v>0</v>
      </c>
      <c r="H898" s="97">
        <f t="shared" si="49"/>
        <v>0</v>
      </c>
    </row>
    <row r="899" spans="1:11">
      <c r="A899" s="108" t="s">
        <v>17</v>
      </c>
      <c r="B899" s="97">
        <v>0</v>
      </c>
      <c r="C899" s="97">
        <v>0</v>
      </c>
      <c r="D899" s="97">
        <v>500</v>
      </c>
      <c r="E899" s="97">
        <v>0</v>
      </c>
      <c r="F899" s="97">
        <v>200</v>
      </c>
      <c r="G899" s="97">
        <v>3</v>
      </c>
      <c r="H899" s="97">
        <f t="shared" si="49"/>
        <v>703</v>
      </c>
    </row>
    <row r="900" spans="1:11">
      <c r="A900" s="108" t="s">
        <v>222</v>
      </c>
      <c r="B900" s="97">
        <v>0</v>
      </c>
      <c r="C900" s="97">
        <v>0</v>
      </c>
      <c r="D900" s="97">
        <v>0</v>
      </c>
      <c r="E900" s="97">
        <v>0</v>
      </c>
      <c r="F900" s="97">
        <v>2</v>
      </c>
      <c r="G900" s="97">
        <v>3</v>
      </c>
      <c r="H900" s="97">
        <f t="shared" si="49"/>
        <v>5</v>
      </c>
    </row>
    <row r="901" spans="1:11">
      <c r="A901" s="115" t="s">
        <v>24</v>
      </c>
      <c r="B901" s="97">
        <v>59</v>
      </c>
      <c r="C901" s="97">
        <v>102</v>
      </c>
      <c r="D901" s="97">
        <v>941</v>
      </c>
      <c r="E901" s="97">
        <v>12488</v>
      </c>
      <c r="F901" s="97">
        <v>4018</v>
      </c>
      <c r="G901" s="97">
        <v>850</v>
      </c>
      <c r="H901" s="97">
        <f t="shared" si="49"/>
        <v>18458</v>
      </c>
    </row>
    <row r="905" spans="1:11">
      <c r="C905" s="20"/>
      <c r="I905" s="20"/>
    </row>
    <row r="907" spans="1:11">
      <c r="A907" s="1" t="s">
        <v>127</v>
      </c>
    </row>
    <row r="908" spans="1:11">
      <c r="A908" s="1" t="s">
        <v>69</v>
      </c>
    </row>
    <row r="909" spans="1:11">
      <c r="A909" s="1"/>
      <c r="B909" s="1" t="s">
        <v>20</v>
      </c>
      <c r="C909" s="1" t="s">
        <v>21</v>
      </c>
      <c r="D909" s="1"/>
      <c r="E909" s="1"/>
      <c r="G909" s="1"/>
      <c r="H909" s="1"/>
      <c r="I909" s="1"/>
      <c r="J909" s="1"/>
      <c r="K909" s="1"/>
    </row>
    <row r="910" spans="1:11">
      <c r="A910" s="140" t="s">
        <v>19</v>
      </c>
      <c r="B910" s="179">
        <v>28</v>
      </c>
      <c r="C910" s="180">
        <v>3</v>
      </c>
      <c r="D910" s="180">
        <v>8</v>
      </c>
      <c r="E910" s="180">
        <v>13</v>
      </c>
      <c r="F910" s="180">
        <v>18</v>
      </c>
      <c r="G910" s="180">
        <v>23</v>
      </c>
      <c r="H910" s="121" t="s">
        <v>24</v>
      </c>
    </row>
    <row r="911" spans="1:11">
      <c r="A911" s="181" t="s">
        <v>1</v>
      </c>
      <c r="B911" s="97">
        <v>0</v>
      </c>
      <c r="C911" s="97">
        <v>0</v>
      </c>
      <c r="D911" s="97">
        <v>13</v>
      </c>
      <c r="E911" s="97">
        <v>33</v>
      </c>
      <c r="F911" s="97">
        <v>14</v>
      </c>
      <c r="G911" s="97">
        <v>26</v>
      </c>
      <c r="H911" s="97">
        <f t="shared" ref="H911:H943" si="50">SUM(B911:G911)</f>
        <v>86</v>
      </c>
    </row>
    <row r="912" spans="1:11">
      <c r="A912" s="108" t="s">
        <v>47</v>
      </c>
      <c r="B912" s="97">
        <v>0</v>
      </c>
      <c r="C912" s="97">
        <v>0</v>
      </c>
      <c r="D912" s="97">
        <v>0</v>
      </c>
      <c r="E912" s="97">
        <v>0</v>
      </c>
      <c r="F912" s="97">
        <v>2</v>
      </c>
      <c r="G912" s="97">
        <v>0</v>
      </c>
      <c r="H912" s="97">
        <f t="shared" si="50"/>
        <v>2</v>
      </c>
    </row>
    <row r="913" spans="1:8">
      <c r="A913" s="108" t="s">
        <v>43</v>
      </c>
      <c r="B913" s="97">
        <v>2</v>
      </c>
      <c r="C913" s="97">
        <v>14</v>
      </c>
      <c r="D913" s="97">
        <v>38</v>
      </c>
      <c r="E913" s="97">
        <v>25</v>
      </c>
      <c r="F913" s="97">
        <v>10</v>
      </c>
      <c r="G913" s="97">
        <v>0</v>
      </c>
      <c r="H913" s="97">
        <f t="shared" si="50"/>
        <v>89</v>
      </c>
    </row>
    <row r="914" spans="1:8">
      <c r="A914" s="108" t="s">
        <v>2</v>
      </c>
      <c r="B914" s="97">
        <v>21</v>
      </c>
      <c r="C914" s="97">
        <v>52</v>
      </c>
      <c r="D914" s="97">
        <v>94</v>
      </c>
      <c r="E914" s="97">
        <v>4</v>
      </c>
      <c r="F914" s="97">
        <v>15</v>
      </c>
      <c r="G914" s="97">
        <v>18</v>
      </c>
      <c r="H914" s="97">
        <f t="shared" si="50"/>
        <v>204</v>
      </c>
    </row>
    <row r="915" spans="1:8">
      <c r="A915" s="108" t="s">
        <v>45</v>
      </c>
      <c r="B915" s="97">
        <v>0</v>
      </c>
      <c r="C915" s="97">
        <v>0</v>
      </c>
      <c r="D915" s="97">
        <v>0</v>
      </c>
      <c r="E915" s="97">
        <v>0</v>
      </c>
      <c r="F915" s="97">
        <v>0</v>
      </c>
      <c r="G915" s="97">
        <v>0</v>
      </c>
      <c r="H915" s="97">
        <f t="shared" si="50"/>
        <v>0</v>
      </c>
    </row>
    <row r="916" spans="1:8">
      <c r="A916" s="108" t="s">
        <v>3</v>
      </c>
      <c r="B916" s="97">
        <v>9</v>
      </c>
      <c r="C916" s="97">
        <v>4</v>
      </c>
      <c r="D916" s="97">
        <v>4</v>
      </c>
      <c r="E916" s="97">
        <v>1</v>
      </c>
      <c r="F916" s="97">
        <v>0</v>
      </c>
      <c r="G916" s="97">
        <v>0</v>
      </c>
      <c r="H916" s="97">
        <f t="shared" si="50"/>
        <v>18</v>
      </c>
    </row>
    <row r="917" spans="1:8">
      <c r="A917" s="108" t="s">
        <v>4</v>
      </c>
      <c r="B917" s="97">
        <v>1</v>
      </c>
      <c r="C917" s="97">
        <v>0</v>
      </c>
      <c r="D917" s="97">
        <v>0</v>
      </c>
      <c r="E917" s="97">
        <v>1</v>
      </c>
      <c r="F917" s="97">
        <v>1</v>
      </c>
      <c r="G917" s="97">
        <v>0</v>
      </c>
      <c r="H917" s="97">
        <f t="shared" si="50"/>
        <v>3</v>
      </c>
    </row>
    <row r="918" spans="1:8">
      <c r="A918" s="108" t="s">
        <v>50</v>
      </c>
      <c r="B918" s="97">
        <v>2</v>
      </c>
      <c r="C918" s="97">
        <v>0</v>
      </c>
      <c r="D918" s="97">
        <v>0</v>
      </c>
      <c r="E918" s="97">
        <v>0</v>
      </c>
      <c r="F918" s="97">
        <v>0</v>
      </c>
      <c r="G918" s="97">
        <v>0</v>
      </c>
      <c r="H918" s="97">
        <f t="shared" si="50"/>
        <v>2</v>
      </c>
    </row>
    <row r="919" spans="1:8">
      <c r="A919" s="108" t="s">
        <v>7</v>
      </c>
      <c r="B919" s="97">
        <v>0</v>
      </c>
      <c r="C919" s="97">
        <v>8</v>
      </c>
      <c r="D919" s="97">
        <v>1</v>
      </c>
      <c r="E919" s="97">
        <v>11</v>
      </c>
      <c r="F919" s="97">
        <v>12</v>
      </c>
      <c r="G919" s="97">
        <v>27</v>
      </c>
      <c r="H919" s="97">
        <f t="shared" si="50"/>
        <v>59</v>
      </c>
    </row>
    <row r="920" spans="1:8">
      <c r="A920" s="108" t="s">
        <v>52</v>
      </c>
      <c r="B920" s="97">
        <v>0</v>
      </c>
      <c r="C920" s="97">
        <v>0</v>
      </c>
      <c r="D920" s="97">
        <v>0</v>
      </c>
      <c r="E920" s="97">
        <v>0</v>
      </c>
      <c r="F920" s="97">
        <v>3</v>
      </c>
      <c r="G920" s="97">
        <v>0</v>
      </c>
      <c r="H920" s="97">
        <f t="shared" si="50"/>
        <v>3</v>
      </c>
    </row>
    <row r="921" spans="1:8">
      <c r="A921" s="108" t="s">
        <v>53</v>
      </c>
      <c r="B921" s="97">
        <v>0</v>
      </c>
      <c r="C921" s="97">
        <v>0</v>
      </c>
      <c r="D921" s="97">
        <v>0</v>
      </c>
      <c r="E921" s="97">
        <v>0</v>
      </c>
      <c r="F921" s="97">
        <v>0</v>
      </c>
      <c r="G921" s="97">
        <v>0</v>
      </c>
      <c r="H921" s="97">
        <f t="shared" si="50"/>
        <v>0</v>
      </c>
    </row>
    <row r="922" spans="1:8">
      <c r="A922" s="108" t="s">
        <v>44</v>
      </c>
      <c r="B922" s="97">
        <v>0</v>
      </c>
      <c r="C922" s="97">
        <v>0</v>
      </c>
      <c r="D922" s="97">
        <v>0</v>
      </c>
      <c r="E922" s="97">
        <v>0</v>
      </c>
      <c r="F922" s="97">
        <v>0</v>
      </c>
      <c r="G922" s="97">
        <v>0</v>
      </c>
      <c r="H922" s="97">
        <f t="shared" si="50"/>
        <v>0</v>
      </c>
    </row>
    <row r="923" spans="1:8">
      <c r="A923" s="108" t="s">
        <v>8</v>
      </c>
      <c r="B923" s="97">
        <v>0</v>
      </c>
      <c r="C923" s="97">
        <v>0</v>
      </c>
      <c r="D923" s="97">
        <v>1</v>
      </c>
      <c r="E923" s="97">
        <v>24</v>
      </c>
      <c r="F923" s="97">
        <v>36</v>
      </c>
      <c r="G923" s="97">
        <v>0</v>
      </c>
      <c r="H923" s="97">
        <f t="shared" si="50"/>
        <v>61</v>
      </c>
    </row>
    <row r="924" spans="1:8">
      <c r="A924" s="108" t="s">
        <v>9</v>
      </c>
      <c r="B924" s="97">
        <v>0</v>
      </c>
      <c r="C924" s="97">
        <v>0</v>
      </c>
      <c r="D924" s="97">
        <v>0</v>
      </c>
      <c r="E924" s="97">
        <v>75</v>
      </c>
      <c r="F924" s="97">
        <v>205</v>
      </c>
      <c r="G924" s="97">
        <v>0</v>
      </c>
      <c r="H924" s="97">
        <f t="shared" si="50"/>
        <v>280</v>
      </c>
    </row>
    <row r="925" spans="1:8">
      <c r="A925" s="108" t="s">
        <v>46</v>
      </c>
      <c r="B925" s="97">
        <v>0</v>
      </c>
      <c r="C925" s="97">
        <v>0</v>
      </c>
      <c r="D925" s="97">
        <v>0</v>
      </c>
      <c r="E925" s="97">
        <v>2</v>
      </c>
      <c r="F925" s="97">
        <v>0</v>
      </c>
      <c r="G925" s="97">
        <v>6</v>
      </c>
      <c r="H925" s="97">
        <f t="shared" si="50"/>
        <v>8</v>
      </c>
    </row>
    <row r="926" spans="1:8">
      <c r="A926" s="108" t="s">
        <v>10</v>
      </c>
      <c r="B926" s="97">
        <v>0</v>
      </c>
      <c r="C926" s="97">
        <v>0</v>
      </c>
      <c r="D926" s="97">
        <v>0</v>
      </c>
      <c r="E926" s="97">
        <v>0</v>
      </c>
      <c r="F926" s="97">
        <v>8</v>
      </c>
      <c r="G926" s="97">
        <v>0</v>
      </c>
      <c r="H926" s="97">
        <f t="shared" si="50"/>
        <v>8</v>
      </c>
    </row>
    <row r="927" spans="1:8">
      <c r="A927" s="108" t="s">
        <v>11</v>
      </c>
      <c r="B927" s="97">
        <v>0</v>
      </c>
      <c r="C927" s="97">
        <v>1</v>
      </c>
      <c r="D927" s="97">
        <v>110</v>
      </c>
      <c r="E927" s="97">
        <v>5022</v>
      </c>
      <c r="F927" s="97">
        <v>2529</v>
      </c>
      <c r="G927" s="97">
        <v>70</v>
      </c>
      <c r="H927" s="97">
        <f t="shared" si="50"/>
        <v>7732</v>
      </c>
    </row>
    <row r="928" spans="1:8">
      <c r="A928" s="108" t="s">
        <v>12</v>
      </c>
      <c r="B928" s="97">
        <v>0</v>
      </c>
      <c r="C928" s="97">
        <v>0</v>
      </c>
      <c r="D928" s="97">
        <v>0</v>
      </c>
      <c r="E928" s="97">
        <v>42</v>
      </c>
      <c r="F928" s="97">
        <v>18</v>
      </c>
      <c r="G928" s="97">
        <v>14</v>
      </c>
      <c r="H928" s="97">
        <f t="shared" si="50"/>
        <v>74</v>
      </c>
    </row>
    <row r="929" spans="1:8">
      <c r="A929" s="108" t="s">
        <v>33</v>
      </c>
      <c r="B929" s="97">
        <v>0</v>
      </c>
      <c r="C929" s="97">
        <v>0</v>
      </c>
      <c r="D929" s="97">
        <v>0</v>
      </c>
      <c r="E929" s="97">
        <v>0</v>
      </c>
      <c r="F929" s="97">
        <v>0</v>
      </c>
      <c r="G929" s="97">
        <v>0</v>
      </c>
      <c r="H929" s="97">
        <f t="shared" si="50"/>
        <v>0</v>
      </c>
    </row>
    <row r="930" spans="1:8">
      <c r="A930" s="108" t="s">
        <v>18</v>
      </c>
      <c r="B930" s="97">
        <v>1</v>
      </c>
      <c r="C930" s="97">
        <v>0</v>
      </c>
      <c r="D930" s="97">
        <v>50</v>
      </c>
      <c r="E930" s="97">
        <v>5050</v>
      </c>
      <c r="F930" s="97">
        <v>120</v>
      </c>
      <c r="G930" s="97">
        <v>51</v>
      </c>
      <c r="H930" s="97">
        <f t="shared" si="50"/>
        <v>5272</v>
      </c>
    </row>
    <row r="931" spans="1:8">
      <c r="A931" s="108" t="s">
        <v>48</v>
      </c>
      <c r="B931" s="97">
        <v>0</v>
      </c>
      <c r="C931" s="97">
        <v>0</v>
      </c>
      <c r="D931" s="97">
        <v>0</v>
      </c>
      <c r="E931" s="97">
        <v>0</v>
      </c>
      <c r="F931" s="97">
        <v>0</v>
      </c>
      <c r="G931" s="97">
        <v>0</v>
      </c>
      <c r="H931" s="97">
        <f t="shared" si="50"/>
        <v>0</v>
      </c>
    </row>
    <row r="932" spans="1:8">
      <c r="A932" s="108" t="s">
        <v>13</v>
      </c>
      <c r="B932" s="97">
        <v>0</v>
      </c>
      <c r="C932" s="97">
        <v>0</v>
      </c>
      <c r="D932" s="97">
        <v>0</v>
      </c>
      <c r="E932" s="97">
        <v>1</v>
      </c>
      <c r="F932" s="97">
        <v>3</v>
      </c>
      <c r="G932" s="97">
        <v>135</v>
      </c>
      <c r="H932" s="97">
        <f t="shared" si="50"/>
        <v>139</v>
      </c>
    </row>
    <row r="933" spans="1:8">
      <c r="A933" s="108" t="s">
        <v>14</v>
      </c>
      <c r="B933" s="97">
        <v>4</v>
      </c>
      <c r="C933" s="97">
        <v>14</v>
      </c>
      <c r="D933" s="97">
        <v>84</v>
      </c>
      <c r="E933" s="97">
        <v>1649</v>
      </c>
      <c r="F933" s="97">
        <v>655</v>
      </c>
      <c r="G933" s="97">
        <v>25</v>
      </c>
      <c r="H933" s="97">
        <f t="shared" si="50"/>
        <v>2431</v>
      </c>
    </row>
    <row r="934" spans="1:8">
      <c r="A934" s="108" t="s">
        <v>42</v>
      </c>
      <c r="B934" s="97">
        <v>0</v>
      </c>
      <c r="C934" s="97">
        <v>0</v>
      </c>
      <c r="D934" s="97">
        <v>0</v>
      </c>
      <c r="E934" s="97">
        <v>0</v>
      </c>
      <c r="F934" s="97">
        <v>0</v>
      </c>
      <c r="G934" s="97">
        <v>0</v>
      </c>
      <c r="H934" s="97">
        <f t="shared" si="50"/>
        <v>0</v>
      </c>
    </row>
    <row r="935" spans="1:8">
      <c r="A935" s="108" t="s">
        <v>54</v>
      </c>
      <c r="B935" s="97">
        <v>0</v>
      </c>
      <c r="C935" s="97">
        <v>0</v>
      </c>
      <c r="D935" s="97">
        <v>0</v>
      </c>
      <c r="E935" s="97">
        <v>0</v>
      </c>
      <c r="F935" s="97">
        <v>0</v>
      </c>
      <c r="G935" s="97">
        <v>0</v>
      </c>
      <c r="H935" s="97">
        <f t="shared" si="50"/>
        <v>0</v>
      </c>
    </row>
    <row r="936" spans="1:8">
      <c r="A936" s="108" t="s">
        <v>55</v>
      </c>
      <c r="B936" s="97">
        <v>0</v>
      </c>
      <c r="C936" s="97">
        <v>0</v>
      </c>
      <c r="D936" s="97">
        <v>0</v>
      </c>
      <c r="E936" s="97">
        <v>0</v>
      </c>
      <c r="F936" s="97">
        <v>0</v>
      </c>
      <c r="G936" s="97">
        <v>0</v>
      </c>
      <c r="H936" s="97">
        <f t="shared" si="50"/>
        <v>0</v>
      </c>
    </row>
    <row r="937" spans="1:8">
      <c r="A937" s="108" t="s">
        <v>15</v>
      </c>
      <c r="B937" s="97">
        <v>0</v>
      </c>
      <c r="C937" s="97">
        <v>0</v>
      </c>
      <c r="D937" s="97">
        <v>0</v>
      </c>
      <c r="E937" s="97">
        <v>4</v>
      </c>
      <c r="F937" s="97">
        <v>12</v>
      </c>
      <c r="G937" s="97">
        <v>0</v>
      </c>
      <c r="H937" s="97">
        <f t="shared" si="50"/>
        <v>16</v>
      </c>
    </row>
    <row r="938" spans="1:8">
      <c r="A938" s="108" t="s">
        <v>56</v>
      </c>
      <c r="B938" s="97">
        <v>0</v>
      </c>
      <c r="C938" s="97">
        <v>0</v>
      </c>
      <c r="D938" s="97">
        <v>0</v>
      </c>
      <c r="E938" s="97">
        <v>19</v>
      </c>
      <c r="F938" s="97">
        <v>0</v>
      </c>
      <c r="G938" s="97">
        <v>0</v>
      </c>
      <c r="H938" s="97">
        <f t="shared" si="50"/>
        <v>19</v>
      </c>
    </row>
    <row r="939" spans="1:8">
      <c r="A939" s="108" t="s">
        <v>49</v>
      </c>
      <c r="B939" s="97">
        <v>0</v>
      </c>
      <c r="C939" s="97">
        <v>0</v>
      </c>
      <c r="D939" s="97">
        <v>6</v>
      </c>
      <c r="E939" s="97">
        <v>133</v>
      </c>
      <c r="F939" s="97">
        <v>136</v>
      </c>
      <c r="G939" s="97">
        <v>29</v>
      </c>
      <c r="H939" s="97">
        <f t="shared" si="50"/>
        <v>304</v>
      </c>
    </row>
    <row r="940" spans="1:8">
      <c r="A940" s="108" t="s">
        <v>16</v>
      </c>
      <c r="B940" s="97">
        <v>0</v>
      </c>
      <c r="C940" s="97">
        <v>0</v>
      </c>
      <c r="D940" s="97">
        <v>0</v>
      </c>
      <c r="E940" s="97">
        <v>0</v>
      </c>
      <c r="F940" s="97">
        <v>0</v>
      </c>
      <c r="G940" s="97">
        <v>0</v>
      </c>
      <c r="H940" s="97">
        <f t="shared" si="50"/>
        <v>0</v>
      </c>
    </row>
    <row r="941" spans="1:8">
      <c r="A941" s="108" t="s">
        <v>17</v>
      </c>
      <c r="B941" s="97">
        <v>0</v>
      </c>
      <c r="C941" s="97">
        <v>0</v>
      </c>
      <c r="D941" s="97">
        <v>0</v>
      </c>
      <c r="E941" s="97">
        <v>0</v>
      </c>
      <c r="F941" s="97">
        <v>0</v>
      </c>
      <c r="G941" s="97">
        <v>0</v>
      </c>
      <c r="H941" s="97">
        <f t="shared" si="50"/>
        <v>0</v>
      </c>
    </row>
    <row r="942" spans="1:8">
      <c r="A942" s="108" t="s">
        <v>222</v>
      </c>
      <c r="B942" s="97">
        <v>0</v>
      </c>
      <c r="C942" s="97">
        <v>0</v>
      </c>
      <c r="D942" s="97">
        <v>0</v>
      </c>
      <c r="E942" s="97">
        <v>0</v>
      </c>
      <c r="F942" s="97">
        <v>2</v>
      </c>
      <c r="G942" s="97">
        <v>3</v>
      </c>
      <c r="H942" s="97">
        <f t="shared" si="50"/>
        <v>5</v>
      </c>
    </row>
    <row r="943" spans="1:8">
      <c r="A943" s="115" t="s">
        <v>24</v>
      </c>
      <c r="B943" s="97">
        <v>40</v>
      </c>
      <c r="C943" s="97">
        <v>93</v>
      </c>
      <c r="D943" s="97">
        <v>401</v>
      </c>
      <c r="E943" s="97">
        <v>12096</v>
      </c>
      <c r="F943" s="97">
        <v>3781</v>
      </c>
      <c r="G943" s="97">
        <v>404</v>
      </c>
      <c r="H943" s="97">
        <f t="shared" si="50"/>
        <v>16815</v>
      </c>
    </row>
    <row r="946" spans="4:8">
      <c r="D946" s="20"/>
      <c r="H946" s="97"/>
    </row>
  </sheetData>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dimension ref="A1:BM197"/>
  <sheetViews>
    <sheetView workbookViewId="0"/>
  </sheetViews>
  <sheetFormatPr defaultRowHeight="15"/>
  <cols>
    <col min="1" max="1" width="27.7109375" customWidth="1"/>
    <col min="2" max="5" width="9.42578125" bestFit="1" customWidth="1"/>
    <col min="6" max="6" width="9.7109375" bestFit="1" customWidth="1"/>
    <col min="7" max="7" width="10.7109375" bestFit="1" customWidth="1"/>
    <col min="8" max="8" width="10.5703125" bestFit="1" customWidth="1"/>
    <col min="9" max="9" width="9.7109375" bestFit="1" customWidth="1"/>
    <col min="10" max="10" width="9.42578125" bestFit="1" customWidth="1"/>
    <col min="11" max="11" width="10.7109375" bestFit="1" customWidth="1"/>
    <col min="13" max="13" width="27.7109375" customWidth="1"/>
    <col min="14" max="19" width="9.28515625" bestFit="1" customWidth="1"/>
    <col min="20" max="21" width="9.5703125" bestFit="1" customWidth="1"/>
    <col min="22" max="22" width="9.28515625" bestFit="1" customWidth="1"/>
    <col min="23" max="23" width="9.5703125" bestFit="1" customWidth="1"/>
    <col min="25" max="25" width="9.140625" customWidth="1"/>
    <col min="38" max="38" width="25.7109375" customWidth="1"/>
  </cols>
  <sheetData>
    <row r="1" spans="1:35">
      <c r="A1" s="1" t="s">
        <v>141</v>
      </c>
    </row>
    <row r="3" spans="1:35">
      <c r="A3" s="2" t="s">
        <v>236</v>
      </c>
    </row>
    <row r="6" spans="1:35">
      <c r="A6" s="109" t="s">
        <v>231</v>
      </c>
      <c r="B6" s="1" t="s">
        <v>20</v>
      </c>
      <c r="C6" s="1"/>
      <c r="D6" s="1"/>
      <c r="E6" s="1"/>
      <c r="F6" s="1" t="s">
        <v>21</v>
      </c>
      <c r="G6" s="1"/>
      <c r="H6" s="1"/>
      <c r="I6" s="1"/>
      <c r="J6" s="1"/>
      <c r="K6" s="1"/>
      <c r="M6" s="1" t="s">
        <v>145</v>
      </c>
      <c r="N6" s="1"/>
      <c r="O6" s="1"/>
      <c r="P6" s="1"/>
      <c r="Q6" s="1"/>
      <c r="R6" s="1"/>
      <c r="S6" s="1"/>
      <c r="T6" s="1"/>
      <c r="U6" s="1"/>
      <c r="V6" s="1"/>
      <c r="W6" s="1"/>
    </row>
    <row r="7" spans="1:35">
      <c r="A7" s="140" t="s">
        <v>19</v>
      </c>
      <c r="B7" s="179">
        <v>13</v>
      </c>
      <c r="C7" s="180">
        <v>18</v>
      </c>
      <c r="D7" s="180">
        <v>23</v>
      </c>
      <c r="E7" s="180">
        <v>28</v>
      </c>
      <c r="F7" s="180">
        <v>3</v>
      </c>
      <c r="G7" s="180">
        <v>8</v>
      </c>
      <c r="H7" s="180">
        <v>13</v>
      </c>
      <c r="I7" s="180">
        <v>18</v>
      </c>
      <c r="J7" s="180">
        <v>23</v>
      </c>
      <c r="K7" s="121" t="s">
        <v>24</v>
      </c>
      <c r="N7" s="185">
        <v>41377</v>
      </c>
      <c r="O7" s="185">
        <v>41382</v>
      </c>
      <c r="P7" s="185">
        <v>41387</v>
      </c>
      <c r="Q7" s="185">
        <v>41392</v>
      </c>
      <c r="R7" s="185">
        <v>41397</v>
      </c>
      <c r="S7" s="185">
        <v>41402</v>
      </c>
      <c r="T7" s="185">
        <v>41407</v>
      </c>
      <c r="U7" s="185">
        <v>41412</v>
      </c>
      <c r="V7" s="185">
        <v>41417</v>
      </c>
      <c r="W7" s="114" t="s">
        <v>24</v>
      </c>
      <c r="AI7" s="1"/>
    </row>
    <row r="8" spans="1:35">
      <c r="A8" s="181" t="s">
        <v>1</v>
      </c>
      <c r="B8" s="97">
        <v>0</v>
      </c>
      <c r="C8" s="97">
        <v>0</v>
      </c>
      <c r="D8" s="97">
        <v>0</v>
      </c>
      <c r="E8" s="97">
        <v>0</v>
      </c>
      <c r="F8" s="97">
        <v>0</v>
      </c>
      <c r="G8" s="97">
        <v>14</v>
      </c>
      <c r="H8" s="97">
        <v>36</v>
      </c>
      <c r="I8" s="97">
        <v>14</v>
      </c>
      <c r="J8" s="97">
        <v>28</v>
      </c>
      <c r="K8" s="97">
        <v>92</v>
      </c>
      <c r="M8" t="s">
        <v>1</v>
      </c>
      <c r="N8" s="104">
        <f t="shared" ref="N8:W8" si="0">B8/$K8</f>
        <v>0</v>
      </c>
      <c r="O8" s="104">
        <f t="shared" si="0"/>
        <v>0</v>
      </c>
      <c r="P8" s="104">
        <f t="shared" si="0"/>
        <v>0</v>
      </c>
      <c r="Q8" s="104">
        <f t="shared" si="0"/>
        <v>0</v>
      </c>
      <c r="R8" s="104">
        <f t="shared" si="0"/>
        <v>0</v>
      </c>
      <c r="S8" s="104">
        <f t="shared" si="0"/>
        <v>0.15217391304347827</v>
      </c>
      <c r="T8" s="104">
        <f t="shared" si="0"/>
        <v>0.39130434782608697</v>
      </c>
      <c r="U8" s="104">
        <f t="shared" si="0"/>
        <v>0.15217391304347827</v>
      </c>
      <c r="V8" s="104">
        <f t="shared" si="0"/>
        <v>0.30434782608695654</v>
      </c>
      <c r="W8" s="104">
        <f t="shared" si="0"/>
        <v>1</v>
      </c>
      <c r="AI8" s="2"/>
    </row>
    <row r="9" spans="1:35">
      <c r="A9" s="108" t="s">
        <v>51</v>
      </c>
      <c r="B9" s="97">
        <v>0</v>
      </c>
      <c r="C9" s="97">
        <v>0</v>
      </c>
      <c r="D9" s="97">
        <v>0</v>
      </c>
      <c r="E9" s="97">
        <v>0</v>
      </c>
      <c r="F9" s="97">
        <v>0</v>
      </c>
      <c r="G9" s="97">
        <v>0</v>
      </c>
      <c r="H9" s="97">
        <v>0</v>
      </c>
      <c r="I9" s="97">
        <v>0</v>
      </c>
      <c r="J9" s="97">
        <v>0</v>
      </c>
      <c r="K9" s="97">
        <v>0</v>
      </c>
      <c r="M9" t="s">
        <v>47</v>
      </c>
      <c r="N9" s="104">
        <f t="shared" ref="N9:W11" si="1">B10/$K10</f>
        <v>0</v>
      </c>
      <c r="O9" s="104">
        <f t="shared" si="1"/>
        <v>0</v>
      </c>
      <c r="P9" s="104">
        <f t="shared" si="1"/>
        <v>0</v>
      </c>
      <c r="Q9" s="104">
        <f t="shared" si="1"/>
        <v>0</v>
      </c>
      <c r="R9" s="104">
        <f t="shared" si="1"/>
        <v>0</v>
      </c>
      <c r="S9" s="104">
        <f t="shared" si="1"/>
        <v>0</v>
      </c>
      <c r="T9" s="104">
        <f t="shared" si="1"/>
        <v>0</v>
      </c>
      <c r="U9" s="104">
        <f t="shared" si="1"/>
        <v>1</v>
      </c>
      <c r="V9" s="104">
        <f t="shared" si="1"/>
        <v>0</v>
      </c>
      <c r="W9" s="104">
        <f t="shared" si="1"/>
        <v>1</v>
      </c>
      <c r="AI9" s="2"/>
    </row>
    <row r="10" spans="1:35">
      <c r="A10" s="108" t="s">
        <v>47</v>
      </c>
      <c r="B10" s="97">
        <v>0</v>
      </c>
      <c r="C10" s="97">
        <v>0</v>
      </c>
      <c r="D10" s="97">
        <v>0</v>
      </c>
      <c r="E10" s="97">
        <v>0</v>
      </c>
      <c r="F10" s="97">
        <v>0</v>
      </c>
      <c r="G10" s="97">
        <v>0</v>
      </c>
      <c r="H10" s="97">
        <v>0</v>
      </c>
      <c r="I10" s="97">
        <v>10</v>
      </c>
      <c r="J10" s="97">
        <v>0</v>
      </c>
      <c r="K10" s="97">
        <v>10</v>
      </c>
      <c r="M10" t="s">
        <v>43</v>
      </c>
      <c r="N10" s="104">
        <f t="shared" si="1"/>
        <v>0</v>
      </c>
      <c r="O10" s="104">
        <f t="shared" si="1"/>
        <v>0</v>
      </c>
      <c r="P10" s="104">
        <f t="shared" si="1"/>
        <v>3.125E-2</v>
      </c>
      <c r="Q10" s="104">
        <f t="shared" si="1"/>
        <v>2.0833333333333332E-2</v>
      </c>
      <c r="R10" s="104">
        <f t="shared" si="1"/>
        <v>0.14583333333333334</v>
      </c>
      <c r="S10" s="104">
        <f t="shared" si="1"/>
        <v>0.39583333333333331</v>
      </c>
      <c r="T10" s="104">
        <f t="shared" si="1"/>
        <v>0.26041666666666669</v>
      </c>
      <c r="U10" s="104">
        <f t="shared" si="1"/>
        <v>0.14583333333333334</v>
      </c>
      <c r="V10" s="104">
        <f t="shared" si="1"/>
        <v>0</v>
      </c>
      <c r="W10" s="104">
        <f t="shared" si="1"/>
        <v>1</v>
      </c>
      <c r="AI10" s="2"/>
    </row>
    <row r="11" spans="1:35">
      <c r="A11" s="108" t="s">
        <v>43</v>
      </c>
      <c r="B11" s="97">
        <v>0</v>
      </c>
      <c r="C11" s="97">
        <v>0</v>
      </c>
      <c r="D11" s="97">
        <v>3</v>
      </c>
      <c r="E11" s="97">
        <v>2</v>
      </c>
      <c r="F11" s="97">
        <v>14</v>
      </c>
      <c r="G11" s="97">
        <v>38</v>
      </c>
      <c r="H11" s="97">
        <v>25</v>
      </c>
      <c r="I11" s="97">
        <v>14</v>
      </c>
      <c r="J11" s="97">
        <v>0</v>
      </c>
      <c r="K11" s="97">
        <v>96</v>
      </c>
      <c r="M11" t="s">
        <v>2</v>
      </c>
      <c r="N11" s="104">
        <f t="shared" si="1"/>
        <v>0</v>
      </c>
      <c r="O11" s="104">
        <f t="shared" si="1"/>
        <v>0</v>
      </c>
      <c r="P11" s="104">
        <f t="shared" si="1"/>
        <v>7.2398190045248875E-2</v>
      </c>
      <c r="Q11" s="104">
        <f t="shared" si="1"/>
        <v>9.5022624434389136E-2</v>
      </c>
      <c r="R11" s="104">
        <f t="shared" si="1"/>
        <v>0.23529411764705882</v>
      </c>
      <c r="S11" s="104">
        <f t="shared" si="1"/>
        <v>0.42986425339366519</v>
      </c>
      <c r="T11" s="104">
        <f t="shared" si="1"/>
        <v>1.8099547511312219E-2</v>
      </c>
      <c r="U11" s="104">
        <f t="shared" si="1"/>
        <v>6.7873303167420809E-2</v>
      </c>
      <c r="V11" s="104">
        <f t="shared" si="1"/>
        <v>8.1447963800904979E-2</v>
      </c>
      <c r="W11" s="104">
        <f t="shared" si="1"/>
        <v>1</v>
      </c>
    </row>
    <row r="12" spans="1:35">
      <c r="A12" s="108" t="s">
        <v>2</v>
      </c>
      <c r="B12" s="97">
        <v>0</v>
      </c>
      <c r="C12" s="97">
        <v>0</v>
      </c>
      <c r="D12" s="97">
        <v>16</v>
      </c>
      <c r="E12" s="97">
        <v>21</v>
      </c>
      <c r="F12" s="97">
        <v>52</v>
      </c>
      <c r="G12" s="97">
        <v>95</v>
      </c>
      <c r="H12" s="97">
        <v>4</v>
      </c>
      <c r="I12" s="97">
        <v>15</v>
      </c>
      <c r="J12" s="97">
        <v>18</v>
      </c>
      <c r="K12" s="97">
        <v>221</v>
      </c>
      <c r="M12" t="s">
        <v>3</v>
      </c>
      <c r="N12" s="104">
        <f t="shared" ref="N12:W12" si="2">B14/$K14</f>
        <v>1.1111111111111112E-2</v>
      </c>
      <c r="O12" s="104">
        <f t="shared" si="2"/>
        <v>0.12222222222222222</v>
      </c>
      <c r="P12" s="104">
        <f t="shared" si="2"/>
        <v>0.26666666666666666</v>
      </c>
      <c r="Q12" s="104">
        <f t="shared" si="2"/>
        <v>0.3</v>
      </c>
      <c r="R12" s="104">
        <f t="shared" si="2"/>
        <v>8.8888888888888892E-2</v>
      </c>
      <c r="S12" s="104">
        <f t="shared" si="2"/>
        <v>8.8888888888888892E-2</v>
      </c>
      <c r="T12" s="104">
        <f t="shared" si="2"/>
        <v>2.2222222222222223E-2</v>
      </c>
      <c r="U12" s="104">
        <f t="shared" si="2"/>
        <v>3.3333333333333333E-2</v>
      </c>
      <c r="V12" s="104">
        <f t="shared" si="2"/>
        <v>6.6666666666666666E-2</v>
      </c>
      <c r="W12" s="104">
        <f t="shared" si="2"/>
        <v>1</v>
      </c>
      <c r="AI12" s="2"/>
    </row>
    <row r="13" spans="1:35">
      <c r="A13" s="108" t="s">
        <v>45</v>
      </c>
      <c r="B13" s="97">
        <v>0</v>
      </c>
      <c r="C13" s="97">
        <v>0</v>
      </c>
      <c r="D13" s="97">
        <v>0</v>
      </c>
      <c r="E13" s="97">
        <v>0</v>
      </c>
      <c r="F13" s="97">
        <v>0</v>
      </c>
      <c r="G13" s="97">
        <v>0</v>
      </c>
      <c r="H13" s="97">
        <v>2</v>
      </c>
      <c r="I13" s="97">
        <v>0</v>
      </c>
      <c r="J13" s="97">
        <v>0</v>
      </c>
      <c r="K13" s="97">
        <v>2</v>
      </c>
      <c r="M13" t="s">
        <v>7</v>
      </c>
      <c r="N13" s="104">
        <f t="shared" ref="N13:W13" si="3">B18/$K18</f>
        <v>0</v>
      </c>
      <c r="O13" s="104">
        <f t="shared" si="3"/>
        <v>0</v>
      </c>
      <c r="P13" s="104">
        <f t="shared" si="3"/>
        <v>0</v>
      </c>
      <c r="Q13" s="104">
        <f t="shared" si="3"/>
        <v>0</v>
      </c>
      <c r="R13" s="104">
        <f t="shared" si="3"/>
        <v>0.18461538461538463</v>
      </c>
      <c r="S13" s="104">
        <f t="shared" si="3"/>
        <v>4.6153846153846156E-2</v>
      </c>
      <c r="T13" s="104">
        <f t="shared" si="3"/>
        <v>0.16923076923076924</v>
      </c>
      <c r="U13" s="104">
        <f t="shared" si="3"/>
        <v>0.18461538461538463</v>
      </c>
      <c r="V13" s="104">
        <f t="shared" si="3"/>
        <v>0.41538461538461541</v>
      </c>
      <c r="W13" s="104">
        <f t="shared" si="3"/>
        <v>1</v>
      </c>
      <c r="AI13" s="2"/>
    </row>
    <row r="14" spans="1:35">
      <c r="A14" s="108" t="s">
        <v>3</v>
      </c>
      <c r="B14" s="97">
        <v>1</v>
      </c>
      <c r="C14" s="97">
        <v>11</v>
      </c>
      <c r="D14" s="97">
        <v>24</v>
      </c>
      <c r="E14" s="97">
        <v>27</v>
      </c>
      <c r="F14" s="97">
        <v>8</v>
      </c>
      <c r="G14" s="97">
        <v>8</v>
      </c>
      <c r="H14" s="97">
        <v>2</v>
      </c>
      <c r="I14" s="97">
        <v>3</v>
      </c>
      <c r="J14" s="97">
        <v>6</v>
      </c>
      <c r="K14" s="97">
        <v>90</v>
      </c>
      <c r="M14" t="s">
        <v>8</v>
      </c>
      <c r="N14" s="104">
        <f t="shared" ref="N14:W15" si="4">B22/$K22</f>
        <v>0</v>
      </c>
      <c r="O14" s="104">
        <f t="shared" si="4"/>
        <v>0</v>
      </c>
      <c r="P14" s="104">
        <f t="shared" si="4"/>
        <v>0</v>
      </c>
      <c r="Q14" s="104">
        <f t="shared" si="4"/>
        <v>0</v>
      </c>
      <c r="R14" s="104">
        <f t="shared" si="4"/>
        <v>0</v>
      </c>
      <c r="S14" s="104">
        <f t="shared" si="4"/>
        <v>1.6129032258064516E-2</v>
      </c>
      <c r="T14" s="104">
        <f t="shared" si="4"/>
        <v>0.40322580645161288</v>
      </c>
      <c r="U14" s="104">
        <f t="shared" si="4"/>
        <v>0.58064516129032262</v>
      </c>
      <c r="V14" s="104">
        <f t="shared" si="4"/>
        <v>0</v>
      </c>
      <c r="W14" s="104">
        <f t="shared" si="4"/>
        <v>1</v>
      </c>
      <c r="AI14" s="2"/>
    </row>
    <row r="15" spans="1:35">
      <c r="A15" s="108" t="s">
        <v>4</v>
      </c>
      <c r="B15" s="97">
        <v>0</v>
      </c>
      <c r="C15" s="97">
        <v>0</v>
      </c>
      <c r="D15" s="97">
        <v>0</v>
      </c>
      <c r="E15" s="97">
        <v>2</v>
      </c>
      <c r="F15" s="97">
        <v>1</v>
      </c>
      <c r="G15" s="97">
        <v>1</v>
      </c>
      <c r="H15" s="97">
        <v>2</v>
      </c>
      <c r="I15" s="97">
        <v>3</v>
      </c>
      <c r="J15" s="97">
        <v>0</v>
      </c>
      <c r="K15" s="97">
        <v>9</v>
      </c>
      <c r="M15" t="s">
        <v>9</v>
      </c>
      <c r="N15" s="104">
        <f t="shared" si="4"/>
        <v>0</v>
      </c>
      <c r="O15" s="104">
        <f t="shared" si="4"/>
        <v>0</v>
      </c>
      <c r="P15" s="104">
        <f t="shared" si="4"/>
        <v>0</v>
      </c>
      <c r="Q15" s="104">
        <f t="shared" si="4"/>
        <v>0</v>
      </c>
      <c r="R15" s="104">
        <f t="shared" si="4"/>
        <v>0</v>
      </c>
      <c r="S15" s="104">
        <f t="shared" si="4"/>
        <v>2.9411764705882353E-2</v>
      </c>
      <c r="T15" s="104">
        <f t="shared" si="4"/>
        <v>0.22058823529411764</v>
      </c>
      <c r="U15" s="104">
        <f t="shared" si="4"/>
        <v>0.27406417112299464</v>
      </c>
      <c r="V15" s="104">
        <f t="shared" si="4"/>
        <v>0.47593582887700536</v>
      </c>
      <c r="W15" s="104">
        <f t="shared" si="4"/>
        <v>1</v>
      </c>
      <c r="AI15" s="2"/>
    </row>
    <row r="16" spans="1:35">
      <c r="A16" s="108" t="s">
        <v>50</v>
      </c>
      <c r="B16" s="97">
        <v>0</v>
      </c>
      <c r="C16" s="97">
        <v>0</v>
      </c>
      <c r="D16" s="97">
        <v>0</v>
      </c>
      <c r="E16" s="97">
        <v>2</v>
      </c>
      <c r="F16" s="97">
        <v>0</v>
      </c>
      <c r="G16" s="97">
        <v>0</v>
      </c>
      <c r="H16" s="97">
        <v>0</v>
      </c>
      <c r="I16" s="97">
        <v>0</v>
      </c>
      <c r="J16" s="97">
        <v>0</v>
      </c>
      <c r="K16" s="97">
        <v>2</v>
      </c>
      <c r="M16" t="s">
        <v>10</v>
      </c>
      <c r="N16" s="104">
        <f t="shared" ref="N16:W18" si="5">B25/$K25</f>
        <v>0</v>
      </c>
      <c r="O16" s="104">
        <f t="shared" si="5"/>
        <v>0</v>
      </c>
      <c r="P16" s="104">
        <f t="shared" si="5"/>
        <v>0</v>
      </c>
      <c r="Q16" s="104">
        <f t="shared" si="5"/>
        <v>0</v>
      </c>
      <c r="R16" s="104">
        <f t="shared" si="5"/>
        <v>0</v>
      </c>
      <c r="S16" s="104">
        <f t="shared" si="5"/>
        <v>9.5238095238095233E-2</v>
      </c>
      <c r="T16" s="104">
        <f t="shared" si="5"/>
        <v>0.19047619047619047</v>
      </c>
      <c r="U16" s="104">
        <f t="shared" si="5"/>
        <v>0.38095238095238093</v>
      </c>
      <c r="V16" s="104">
        <f t="shared" si="5"/>
        <v>0.33333333333333331</v>
      </c>
      <c r="W16" s="104">
        <f t="shared" si="5"/>
        <v>1</v>
      </c>
      <c r="AI16" s="2"/>
    </row>
    <row r="17" spans="1:35">
      <c r="A17" s="108" t="s">
        <v>6</v>
      </c>
      <c r="B17" s="97">
        <v>0</v>
      </c>
      <c r="C17" s="97">
        <v>0</v>
      </c>
      <c r="D17" s="97">
        <v>0</v>
      </c>
      <c r="E17" s="97">
        <v>0</v>
      </c>
      <c r="F17" s="97">
        <v>0</v>
      </c>
      <c r="G17" s="97">
        <v>0</v>
      </c>
      <c r="H17" s="97">
        <v>0</v>
      </c>
      <c r="I17" s="97">
        <v>0</v>
      </c>
      <c r="J17" s="97">
        <v>0</v>
      </c>
      <c r="K17" s="97">
        <v>0</v>
      </c>
      <c r="M17" t="s">
        <v>11</v>
      </c>
      <c r="N17" s="104">
        <f t="shared" si="5"/>
        <v>0</v>
      </c>
      <c r="O17" s="104">
        <f t="shared" si="5"/>
        <v>0</v>
      </c>
      <c r="P17" s="104">
        <f t="shared" si="5"/>
        <v>0</v>
      </c>
      <c r="Q17" s="104">
        <f t="shared" si="5"/>
        <v>0</v>
      </c>
      <c r="R17" s="104">
        <f t="shared" si="5"/>
        <v>1.2556504269211453E-4</v>
      </c>
      <c r="S17" s="104">
        <f t="shared" si="5"/>
        <v>1.3812154696132596E-2</v>
      </c>
      <c r="T17" s="104">
        <f t="shared" si="5"/>
        <v>0.65971873430436967</v>
      </c>
      <c r="U17" s="104">
        <f t="shared" si="5"/>
        <v>0.31755399296835762</v>
      </c>
      <c r="V17" s="104">
        <f t="shared" si="5"/>
        <v>8.7895529884480152E-3</v>
      </c>
      <c r="W17" s="104">
        <f t="shared" si="5"/>
        <v>1</v>
      </c>
      <c r="AI17" s="2"/>
    </row>
    <row r="18" spans="1:35">
      <c r="A18" s="108" t="s">
        <v>7</v>
      </c>
      <c r="B18" s="97">
        <v>0</v>
      </c>
      <c r="C18" s="97">
        <v>0</v>
      </c>
      <c r="D18" s="97">
        <v>0</v>
      </c>
      <c r="E18" s="97">
        <v>0</v>
      </c>
      <c r="F18" s="97">
        <v>12</v>
      </c>
      <c r="G18" s="97">
        <v>3</v>
      </c>
      <c r="H18" s="97">
        <v>11</v>
      </c>
      <c r="I18" s="97">
        <v>12</v>
      </c>
      <c r="J18" s="97">
        <v>27</v>
      </c>
      <c r="K18" s="97">
        <v>65</v>
      </c>
      <c r="M18" t="s">
        <v>12</v>
      </c>
      <c r="N18" s="104">
        <f t="shared" si="5"/>
        <v>0</v>
      </c>
      <c r="O18" s="104">
        <f t="shared" si="5"/>
        <v>0</v>
      </c>
      <c r="P18" s="104">
        <f t="shared" si="5"/>
        <v>0</v>
      </c>
      <c r="Q18" s="104">
        <f t="shared" si="5"/>
        <v>0</v>
      </c>
      <c r="R18" s="104">
        <f t="shared" si="5"/>
        <v>0</v>
      </c>
      <c r="S18" s="104">
        <f t="shared" si="5"/>
        <v>0</v>
      </c>
      <c r="T18" s="104">
        <f t="shared" si="5"/>
        <v>0.375</v>
      </c>
      <c r="U18" s="104">
        <f t="shared" si="5"/>
        <v>0.140625</v>
      </c>
      <c r="V18" s="104">
        <f t="shared" si="5"/>
        <v>0.484375</v>
      </c>
      <c r="W18" s="104">
        <f t="shared" si="5"/>
        <v>1</v>
      </c>
    </row>
    <row r="19" spans="1:35">
      <c r="A19" s="108" t="s">
        <v>52</v>
      </c>
      <c r="B19" s="97">
        <v>0</v>
      </c>
      <c r="C19" s="97">
        <v>0</v>
      </c>
      <c r="D19" s="97">
        <v>0</v>
      </c>
      <c r="E19" s="97">
        <v>0</v>
      </c>
      <c r="F19" s="97">
        <v>0</v>
      </c>
      <c r="G19" s="97">
        <v>0</v>
      </c>
      <c r="H19" s="97">
        <v>0</v>
      </c>
      <c r="I19" s="97">
        <v>6</v>
      </c>
      <c r="J19" s="97">
        <v>0</v>
      </c>
      <c r="K19" s="97">
        <v>6</v>
      </c>
      <c r="M19" t="s">
        <v>18</v>
      </c>
      <c r="N19" s="104">
        <f t="shared" ref="N19:W19" si="6">B29/$K29</f>
        <v>0</v>
      </c>
      <c r="O19" s="104">
        <f t="shared" si="6"/>
        <v>0</v>
      </c>
      <c r="P19" s="104">
        <f t="shared" si="6"/>
        <v>0</v>
      </c>
      <c r="Q19" s="104">
        <f t="shared" si="6"/>
        <v>1.8850141376060322E-4</v>
      </c>
      <c r="R19" s="104">
        <f t="shared" si="6"/>
        <v>0</v>
      </c>
      <c r="S19" s="104">
        <f t="shared" si="6"/>
        <v>1.055607917059378E-2</v>
      </c>
      <c r="T19" s="104">
        <f t="shared" si="6"/>
        <v>0.9549481621112158</v>
      </c>
      <c r="U19" s="104">
        <f t="shared" si="6"/>
        <v>2.2620169651272386E-2</v>
      </c>
      <c r="V19" s="104">
        <f t="shared" si="6"/>
        <v>1.1687087653157398E-2</v>
      </c>
      <c r="W19" s="104">
        <f t="shared" si="6"/>
        <v>1</v>
      </c>
    </row>
    <row r="20" spans="1:35">
      <c r="A20" s="108" t="s">
        <v>53</v>
      </c>
      <c r="B20" s="97">
        <v>0</v>
      </c>
      <c r="C20" s="97">
        <v>0</v>
      </c>
      <c r="D20" s="97">
        <v>0</v>
      </c>
      <c r="E20" s="97">
        <v>0</v>
      </c>
      <c r="F20" s="97">
        <v>0</v>
      </c>
      <c r="G20" s="97">
        <v>0</v>
      </c>
      <c r="H20" s="97">
        <v>3</v>
      </c>
      <c r="I20" s="97">
        <v>0</v>
      </c>
      <c r="J20" s="97">
        <v>0</v>
      </c>
      <c r="K20" s="97">
        <v>3</v>
      </c>
      <c r="M20" t="s">
        <v>13</v>
      </c>
      <c r="N20" s="104">
        <f t="shared" ref="N20:W21" si="7">B31/$K31</f>
        <v>0</v>
      </c>
      <c r="O20" s="104">
        <f t="shared" si="7"/>
        <v>0</v>
      </c>
      <c r="P20" s="104">
        <f t="shared" si="7"/>
        <v>0</v>
      </c>
      <c r="Q20" s="104">
        <f t="shared" si="7"/>
        <v>0</v>
      </c>
      <c r="R20" s="104">
        <f t="shared" si="7"/>
        <v>0</v>
      </c>
      <c r="S20" s="104">
        <f t="shared" si="7"/>
        <v>0</v>
      </c>
      <c r="T20" s="104">
        <f t="shared" si="7"/>
        <v>6.8493150684931503E-3</v>
      </c>
      <c r="U20" s="104">
        <f t="shared" si="7"/>
        <v>6.1643835616438353E-2</v>
      </c>
      <c r="V20" s="104">
        <f t="shared" si="7"/>
        <v>0.93150684931506844</v>
      </c>
      <c r="W20" s="104">
        <f t="shared" si="7"/>
        <v>1</v>
      </c>
    </row>
    <row r="21" spans="1:35">
      <c r="A21" s="108" t="s">
        <v>44</v>
      </c>
      <c r="B21" s="97">
        <v>0</v>
      </c>
      <c r="C21" s="97">
        <v>0</v>
      </c>
      <c r="D21" s="97">
        <v>0</v>
      </c>
      <c r="E21" s="97">
        <v>0</v>
      </c>
      <c r="F21" s="97">
        <v>0</v>
      </c>
      <c r="G21" s="97">
        <v>0</v>
      </c>
      <c r="H21" s="97">
        <v>0</v>
      </c>
      <c r="I21" s="97">
        <v>0</v>
      </c>
      <c r="J21" s="97">
        <v>0</v>
      </c>
      <c r="K21" s="97">
        <v>0</v>
      </c>
      <c r="M21" t="s">
        <v>14</v>
      </c>
      <c r="N21" s="104">
        <f t="shared" si="7"/>
        <v>0</v>
      </c>
      <c r="O21" s="104">
        <f t="shared" si="7"/>
        <v>0</v>
      </c>
      <c r="P21" s="104">
        <f t="shared" si="7"/>
        <v>4.2386185243328101E-2</v>
      </c>
      <c r="Q21" s="104">
        <f t="shared" si="7"/>
        <v>1.5698587127158557E-3</v>
      </c>
      <c r="R21" s="104">
        <f t="shared" si="7"/>
        <v>5.4945054945054949E-3</v>
      </c>
      <c r="S21" s="104">
        <f t="shared" si="7"/>
        <v>3.2967032967032968E-2</v>
      </c>
      <c r="T21" s="104">
        <f t="shared" si="7"/>
        <v>0.65070643642072212</v>
      </c>
      <c r="U21" s="104">
        <f t="shared" si="7"/>
        <v>0.25706436420722134</v>
      </c>
      <c r="V21" s="104">
        <f t="shared" si="7"/>
        <v>9.8116169544740974E-3</v>
      </c>
      <c r="W21" s="104">
        <f t="shared" si="7"/>
        <v>1</v>
      </c>
    </row>
    <row r="22" spans="1:35">
      <c r="A22" s="108" t="s">
        <v>8</v>
      </c>
      <c r="B22" s="97">
        <v>0</v>
      </c>
      <c r="C22" s="97">
        <v>0</v>
      </c>
      <c r="D22" s="97">
        <v>0</v>
      </c>
      <c r="E22" s="97">
        <v>0</v>
      </c>
      <c r="F22" s="97">
        <v>0</v>
      </c>
      <c r="G22" s="97">
        <v>1</v>
      </c>
      <c r="H22" s="97">
        <v>25</v>
      </c>
      <c r="I22" s="97">
        <v>36</v>
      </c>
      <c r="J22" s="97">
        <v>0</v>
      </c>
      <c r="K22" s="97">
        <v>62</v>
      </c>
      <c r="M22" t="s">
        <v>15</v>
      </c>
      <c r="N22" s="104">
        <f t="shared" ref="N22:W24" si="8">B36/$K36</f>
        <v>0</v>
      </c>
      <c r="O22" s="104">
        <f t="shared" si="8"/>
        <v>0</v>
      </c>
      <c r="P22" s="104">
        <f t="shared" si="8"/>
        <v>0</v>
      </c>
      <c r="Q22" s="104">
        <f t="shared" si="8"/>
        <v>0</v>
      </c>
      <c r="R22" s="104">
        <f t="shared" si="8"/>
        <v>0</v>
      </c>
      <c r="S22" s="104">
        <f t="shared" si="8"/>
        <v>0</v>
      </c>
      <c r="T22" s="104">
        <f t="shared" si="8"/>
        <v>0.22222222222222221</v>
      </c>
      <c r="U22" s="104">
        <f t="shared" si="8"/>
        <v>0.77777777777777779</v>
      </c>
      <c r="V22" s="104">
        <f t="shared" si="8"/>
        <v>0</v>
      </c>
      <c r="W22" s="104">
        <f t="shared" si="8"/>
        <v>1</v>
      </c>
    </row>
    <row r="23" spans="1:35">
      <c r="A23" s="108" t="s">
        <v>9</v>
      </c>
      <c r="B23" s="97">
        <v>0</v>
      </c>
      <c r="C23" s="97">
        <v>0</v>
      </c>
      <c r="D23" s="97">
        <v>0</v>
      </c>
      <c r="E23" s="97">
        <v>0</v>
      </c>
      <c r="F23" s="97">
        <v>0</v>
      </c>
      <c r="G23" s="97">
        <v>22</v>
      </c>
      <c r="H23" s="97">
        <v>165</v>
      </c>
      <c r="I23" s="97">
        <v>205</v>
      </c>
      <c r="J23" s="97">
        <v>356</v>
      </c>
      <c r="K23" s="97">
        <v>748</v>
      </c>
      <c r="M23" t="s">
        <v>56</v>
      </c>
      <c r="N23" s="104">
        <f t="shared" si="8"/>
        <v>0</v>
      </c>
      <c r="O23" s="104">
        <f t="shared" si="8"/>
        <v>0</v>
      </c>
      <c r="P23" s="104">
        <f t="shared" si="8"/>
        <v>0</v>
      </c>
      <c r="Q23" s="104">
        <f t="shared" si="8"/>
        <v>0</v>
      </c>
      <c r="R23" s="104">
        <f t="shared" si="8"/>
        <v>0</v>
      </c>
      <c r="S23" s="104">
        <f t="shared" si="8"/>
        <v>0</v>
      </c>
      <c r="T23" s="104">
        <f t="shared" si="8"/>
        <v>0.86363636363636365</v>
      </c>
      <c r="U23" s="104">
        <f t="shared" si="8"/>
        <v>0.13636363636363635</v>
      </c>
      <c r="V23" s="104">
        <f t="shared" si="8"/>
        <v>0</v>
      </c>
      <c r="W23" s="104">
        <f t="shared" si="8"/>
        <v>1</v>
      </c>
    </row>
    <row r="24" spans="1:35">
      <c r="A24" s="108" t="s">
        <v>46</v>
      </c>
      <c r="B24" s="97">
        <v>0</v>
      </c>
      <c r="C24" s="97">
        <v>0</v>
      </c>
      <c r="D24" s="97">
        <v>0</v>
      </c>
      <c r="E24" s="97">
        <v>0</v>
      </c>
      <c r="F24" s="97">
        <v>0</v>
      </c>
      <c r="G24" s="97">
        <v>1</v>
      </c>
      <c r="H24" s="97">
        <v>2</v>
      </c>
      <c r="I24" s="97">
        <v>0</v>
      </c>
      <c r="J24" s="97">
        <v>6</v>
      </c>
      <c r="K24" s="97">
        <v>9</v>
      </c>
      <c r="M24" t="s">
        <v>49</v>
      </c>
      <c r="N24" s="104">
        <f t="shared" si="8"/>
        <v>0</v>
      </c>
      <c r="O24" s="104">
        <f t="shared" si="8"/>
        <v>0</v>
      </c>
      <c r="P24" s="104">
        <f t="shared" si="8"/>
        <v>0</v>
      </c>
      <c r="Q24" s="104">
        <f t="shared" si="8"/>
        <v>0</v>
      </c>
      <c r="R24" s="104">
        <f t="shared" si="8"/>
        <v>0</v>
      </c>
      <c r="S24" s="104">
        <f t="shared" si="8"/>
        <v>1.7441860465116279E-2</v>
      </c>
      <c r="T24" s="104">
        <f t="shared" si="8"/>
        <v>0.45058139534883723</v>
      </c>
      <c r="U24" s="104">
        <f t="shared" si="8"/>
        <v>0.41279069767441862</v>
      </c>
      <c r="V24" s="104">
        <f t="shared" si="8"/>
        <v>0.11918604651162791</v>
      </c>
      <c r="W24" s="104">
        <f t="shared" si="8"/>
        <v>1</v>
      </c>
    </row>
    <row r="25" spans="1:35">
      <c r="A25" s="108" t="s">
        <v>10</v>
      </c>
      <c r="B25" s="97">
        <v>0</v>
      </c>
      <c r="C25" s="97">
        <v>0</v>
      </c>
      <c r="D25" s="97">
        <v>0</v>
      </c>
      <c r="E25" s="97">
        <v>0</v>
      </c>
      <c r="F25" s="97">
        <v>0</v>
      </c>
      <c r="G25" s="97">
        <v>2</v>
      </c>
      <c r="H25" s="97">
        <v>4</v>
      </c>
      <c r="I25" s="97">
        <v>8</v>
      </c>
      <c r="J25" s="97">
        <v>7</v>
      </c>
      <c r="K25" s="97">
        <v>21</v>
      </c>
      <c r="M25" t="s">
        <v>17</v>
      </c>
      <c r="N25" s="104">
        <f t="shared" ref="N25:W25" si="9">B41/$K41</f>
        <v>0</v>
      </c>
      <c r="O25" s="104">
        <f t="shared" si="9"/>
        <v>0</v>
      </c>
      <c r="P25" s="104">
        <f t="shared" si="9"/>
        <v>0</v>
      </c>
      <c r="Q25" s="104">
        <f t="shared" si="9"/>
        <v>0</v>
      </c>
      <c r="R25" s="104">
        <f t="shared" si="9"/>
        <v>0</v>
      </c>
      <c r="S25" s="104">
        <f t="shared" si="9"/>
        <v>0.71123755334281646</v>
      </c>
      <c r="T25" s="104">
        <f t="shared" si="9"/>
        <v>0</v>
      </c>
      <c r="U25" s="104">
        <f t="shared" si="9"/>
        <v>0.28449502133712662</v>
      </c>
      <c r="V25" s="104">
        <f t="shared" si="9"/>
        <v>4.2674253200568994E-3</v>
      </c>
      <c r="W25" s="104">
        <f t="shared" si="9"/>
        <v>1</v>
      </c>
    </row>
    <row r="26" spans="1:35">
      <c r="A26" s="108" t="s">
        <v>11</v>
      </c>
      <c r="B26" s="97">
        <v>0</v>
      </c>
      <c r="C26" s="97">
        <v>0</v>
      </c>
      <c r="D26" s="97">
        <v>0</v>
      </c>
      <c r="E26" s="97">
        <v>0</v>
      </c>
      <c r="F26" s="97">
        <v>1</v>
      </c>
      <c r="G26" s="97">
        <v>110</v>
      </c>
      <c r="H26" s="97">
        <v>5254</v>
      </c>
      <c r="I26" s="97">
        <v>2529</v>
      </c>
      <c r="J26" s="97">
        <v>70</v>
      </c>
      <c r="K26" s="97">
        <v>7964</v>
      </c>
      <c r="M26" s="2"/>
      <c r="N26" s="106"/>
      <c r="O26" s="106"/>
      <c r="P26" s="106"/>
      <c r="Q26" s="106"/>
      <c r="R26" s="106"/>
      <c r="S26" s="106"/>
      <c r="T26" s="106"/>
      <c r="U26" s="106"/>
      <c r="V26" s="106"/>
    </row>
    <row r="27" spans="1:35">
      <c r="A27" s="108" t="s">
        <v>12</v>
      </c>
      <c r="B27" s="97">
        <v>0</v>
      </c>
      <c r="C27" s="97">
        <v>0</v>
      </c>
      <c r="D27" s="97">
        <v>0</v>
      </c>
      <c r="E27" s="97">
        <v>0</v>
      </c>
      <c r="F27" s="97">
        <v>0</v>
      </c>
      <c r="G27" s="97">
        <v>0</v>
      </c>
      <c r="H27" s="97">
        <v>48</v>
      </c>
      <c r="I27" s="97">
        <v>18</v>
      </c>
      <c r="J27" s="97">
        <v>62</v>
      </c>
      <c r="K27" s="97">
        <v>128</v>
      </c>
    </row>
    <row r="28" spans="1:35">
      <c r="A28" s="108" t="s">
        <v>33</v>
      </c>
      <c r="B28" s="97">
        <v>0</v>
      </c>
      <c r="C28" s="97">
        <v>0</v>
      </c>
      <c r="D28" s="97">
        <v>0</v>
      </c>
      <c r="E28" s="97">
        <v>0</v>
      </c>
      <c r="F28" s="97">
        <v>0</v>
      </c>
      <c r="G28" s="97">
        <v>0</v>
      </c>
      <c r="H28" s="97">
        <v>0</v>
      </c>
      <c r="I28" s="97">
        <v>0</v>
      </c>
      <c r="J28" s="97">
        <v>0</v>
      </c>
      <c r="K28" s="97">
        <v>0</v>
      </c>
      <c r="N28" s="104"/>
      <c r="O28" s="104"/>
      <c r="P28" s="104"/>
      <c r="Q28" s="104"/>
      <c r="R28" s="104"/>
      <c r="S28" s="104"/>
      <c r="T28" s="104"/>
      <c r="U28" s="104"/>
      <c r="V28" s="104"/>
      <c r="W28" s="104"/>
    </row>
    <row r="29" spans="1:35">
      <c r="A29" s="108" t="s">
        <v>18</v>
      </c>
      <c r="B29" s="97">
        <v>0</v>
      </c>
      <c r="C29" s="97">
        <v>0</v>
      </c>
      <c r="D29" s="97">
        <v>0</v>
      </c>
      <c r="E29" s="97">
        <v>1</v>
      </c>
      <c r="F29" s="97">
        <v>0</v>
      </c>
      <c r="G29" s="97">
        <v>56</v>
      </c>
      <c r="H29" s="97">
        <v>5066</v>
      </c>
      <c r="I29" s="97">
        <v>120</v>
      </c>
      <c r="J29" s="97">
        <v>62</v>
      </c>
      <c r="K29" s="97">
        <v>5305</v>
      </c>
    </row>
    <row r="30" spans="1:35">
      <c r="A30" s="108" t="s">
        <v>48</v>
      </c>
      <c r="B30" s="97">
        <v>0</v>
      </c>
      <c r="C30" s="97">
        <v>0</v>
      </c>
      <c r="D30" s="97">
        <v>0</v>
      </c>
      <c r="E30" s="97">
        <v>0</v>
      </c>
      <c r="F30" s="97">
        <v>0</v>
      </c>
      <c r="G30" s="97">
        <v>0</v>
      </c>
      <c r="H30" s="97">
        <v>0</v>
      </c>
      <c r="I30" s="97">
        <v>0</v>
      </c>
      <c r="J30" s="97">
        <v>0</v>
      </c>
      <c r="K30" s="97">
        <v>0</v>
      </c>
      <c r="N30" s="104"/>
      <c r="O30" s="104"/>
      <c r="P30" s="104"/>
      <c r="Q30" s="104"/>
      <c r="R30" s="104"/>
      <c r="S30" s="104"/>
      <c r="T30" s="104"/>
      <c r="U30" s="104"/>
      <c r="V30" s="104"/>
      <c r="W30" s="104"/>
    </row>
    <row r="31" spans="1:35">
      <c r="A31" s="108" t="s">
        <v>13</v>
      </c>
      <c r="B31" s="97">
        <v>0</v>
      </c>
      <c r="C31" s="97">
        <v>0</v>
      </c>
      <c r="D31" s="97">
        <v>0</v>
      </c>
      <c r="E31" s="97">
        <v>0</v>
      </c>
      <c r="F31" s="97">
        <v>0</v>
      </c>
      <c r="G31" s="97">
        <v>0</v>
      </c>
      <c r="H31" s="97">
        <v>1</v>
      </c>
      <c r="I31" s="97">
        <v>9</v>
      </c>
      <c r="J31" s="97">
        <v>136</v>
      </c>
      <c r="K31" s="97">
        <v>146</v>
      </c>
    </row>
    <row r="32" spans="1:35">
      <c r="A32" s="108" t="s">
        <v>14</v>
      </c>
      <c r="B32" s="97">
        <v>0</v>
      </c>
      <c r="C32" s="97">
        <v>0</v>
      </c>
      <c r="D32" s="97">
        <v>108</v>
      </c>
      <c r="E32" s="97">
        <v>4</v>
      </c>
      <c r="F32" s="97">
        <v>14</v>
      </c>
      <c r="G32" s="97">
        <v>84</v>
      </c>
      <c r="H32" s="97">
        <v>1658</v>
      </c>
      <c r="I32" s="97">
        <v>655</v>
      </c>
      <c r="J32" s="97">
        <v>25</v>
      </c>
      <c r="K32" s="97">
        <v>2548</v>
      </c>
    </row>
    <row r="33" spans="1:65">
      <c r="A33" s="108" t="s">
        <v>42</v>
      </c>
      <c r="B33" s="97">
        <v>0</v>
      </c>
      <c r="C33" s="97">
        <v>2</v>
      </c>
      <c r="D33" s="97">
        <v>0</v>
      </c>
      <c r="E33" s="97">
        <v>0</v>
      </c>
      <c r="F33" s="97">
        <v>0</v>
      </c>
      <c r="G33" s="97">
        <v>0</v>
      </c>
      <c r="H33" s="97">
        <v>2</v>
      </c>
      <c r="I33" s="97">
        <v>0</v>
      </c>
      <c r="J33" s="97">
        <v>0</v>
      </c>
      <c r="K33" s="97">
        <v>4</v>
      </c>
      <c r="N33" s="104"/>
      <c r="O33" s="104"/>
      <c r="P33" s="104"/>
      <c r="Q33" s="104"/>
      <c r="R33" s="104"/>
      <c r="S33" s="104"/>
      <c r="T33" s="104"/>
      <c r="U33" s="104"/>
      <c r="V33" s="104"/>
      <c r="W33" s="104"/>
    </row>
    <row r="34" spans="1:65">
      <c r="A34" s="108" t="s">
        <v>54</v>
      </c>
      <c r="B34" s="97">
        <v>0</v>
      </c>
      <c r="C34" s="97">
        <v>0</v>
      </c>
      <c r="D34" s="97">
        <v>0</v>
      </c>
      <c r="E34" s="97">
        <v>0</v>
      </c>
      <c r="F34" s="97">
        <v>0</v>
      </c>
      <c r="G34" s="97">
        <v>0</v>
      </c>
      <c r="H34" s="97">
        <v>0</v>
      </c>
      <c r="I34" s="97">
        <v>0</v>
      </c>
      <c r="J34" s="97">
        <v>0</v>
      </c>
      <c r="K34" s="97">
        <v>0</v>
      </c>
      <c r="N34" s="104"/>
      <c r="O34" s="104"/>
      <c r="P34" s="104"/>
      <c r="Q34" s="104"/>
      <c r="R34" s="104"/>
      <c r="S34" s="104"/>
      <c r="T34" s="104"/>
      <c r="U34" s="104"/>
      <c r="V34" s="104"/>
      <c r="W34" s="104"/>
    </row>
    <row r="35" spans="1:65">
      <c r="A35" s="108" t="s">
        <v>55</v>
      </c>
      <c r="B35" s="97">
        <v>0</v>
      </c>
      <c r="C35" s="97">
        <v>0</v>
      </c>
      <c r="D35" s="97">
        <v>0</v>
      </c>
      <c r="E35" s="97">
        <v>0</v>
      </c>
      <c r="F35" s="97">
        <v>0</v>
      </c>
      <c r="G35" s="97">
        <v>0</v>
      </c>
      <c r="H35" s="97">
        <v>0</v>
      </c>
      <c r="I35" s="97">
        <v>0</v>
      </c>
      <c r="J35" s="97">
        <v>0</v>
      </c>
      <c r="K35" s="97">
        <v>0</v>
      </c>
      <c r="N35" s="104"/>
      <c r="O35" s="104"/>
      <c r="P35" s="104"/>
      <c r="Q35" s="104"/>
      <c r="R35" s="104"/>
      <c r="S35" s="104"/>
      <c r="T35" s="104"/>
      <c r="U35" s="104"/>
      <c r="V35" s="104"/>
      <c r="W35" s="104"/>
    </row>
    <row r="36" spans="1:65">
      <c r="A36" s="108" t="s">
        <v>15</v>
      </c>
      <c r="B36" s="97">
        <v>0</v>
      </c>
      <c r="C36" s="97">
        <v>0</v>
      </c>
      <c r="D36" s="97">
        <v>0</v>
      </c>
      <c r="E36" s="97">
        <v>0</v>
      </c>
      <c r="F36" s="97">
        <v>0</v>
      </c>
      <c r="G36" s="97">
        <v>0</v>
      </c>
      <c r="H36" s="97">
        <v>4</v>
      </c>
      <c r="I36" s="97">
        <v>14</v>
      </c>
      <c r="J36" s="97">
        <v>0</v>
      </c>
      <c r="K36" s="97">
        <v>18</v>
      </c>
    </row>
    <row r="37" spans="1:65">
      <c r="A37" s="108" t="s">
        <v>56</v>
      </c>
      <c r="B37" s="97">
        <v>0</v>
      </c>
      <c r="C37" s="97">
        <v>0</v>
      </c>
      <c r="D37" s="97">
        <v>0</v>
      </c>
      <c r="E37" s="97">
        <v>0</v>
      </c>
      <c r="F37" s="97">
        <v>0</v>
      </c>
      <c r="G37" s="97">
        <v>0</v>
      </c>
      <c r="H37" s="97">
        <v>19</v>
      </c>
      <c r="I37" s="97">
        <v>3</v>
      </c>
      <c r="J37" s="97">
        <v>0</v>
      </c>
      <c r="K37" s="97">
        <v>22</v>
      </c>
    </row>
    <row r="38" spans="1:65">
      <c r="A38" s="108" t="s">
        <v>49</v>
      </c>
      <c r="B38" s="97">
        <v>0</v>
      </c>
      <c r="C38" s="97">
        <v>0</v>
      </c>
      <c r="D38" s="97">
        <v>0</v>
      </c>
      <c r="E38" s="97">
        <v>0</v>
      </c>
      <c r="F38" s="97">
        <v>0</v>
      </c>
      <c r="G38" s="97">
        <v>6</v>
      </c>
      <c r="H38" s="97">
        <v>155</v>
      </c>
      <c r="I38" s="97">
        <v>142</v>
      </c>
      <c r="J38" s="97">
        <v>41</v>
      </c>
      <c r="K38" s="97">
        <v>344</v>
      </c>
    </row>
    <row r="39" spans="1:65">
      <c r="A39" s="108" t="s">
        <v>16</v>
      </c>
      <c r="B39" s="97">
        <v>0</v>
      </c>
      <c r="C39" s="97">
        <v>0</v>
      </c>
      <c r="D39" s="97">
        <v>0</v>
      </c>
      <c r="E39" s="97">
        <v>0</v>
      </c>
      <c r="F39" s="97">
        <v>0</v>
      </c>
      <c r="G39" s="97">
        <v>0</v>
      </c>
      <c r="H39" s="97">
        <v>0</v>
      </c>
      <c r="I39" s="97">
        <v>0</v>
      </c>
      <c r="J39" s="97">
        <v>0</v>
      </c>
      <c r="K39" s="97">
        <v>0</v>
      </c>
      <c r="N39" s="104"/>
      <c r="O39" s="104"/>
      <c r="P39" s="104"/>
      <c r="Q39" s="104"/>
      <c r="R39" s="104"/>
      <c r="S39" s="104"/>
      <c r="T39" s="104"/>
      <c r="U39" s="104"/>
      <c r="V39" s="104"/>
      <c r="W39" s="104"/>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row>
    <row r="40" spans="1:65">
      <c r="A40" s="108" t="s">
        <v>57</v>
      </c>
      <c r="B40" s="97">
        <v>0</v>
      </c>
      <c r="C40" s="97">
        <v>0</v>
      </c>
      <c r="D40" s="97">
        <v>0</v>
      </c>
      <c r="E40" s="97">
        <v>0</v>
      </c>
      <c r="F40" s="97">
        <v>0</v>
      </c>
      <c r="G40" s="97">
        <v>0</v>
      </c>
      <c r="H40" s="97">
        <v>0</v>
      </c>
      <c r="I40" s="97">
        <v>0</v>
      </c>
      <c r="J40" s="97">
        <v>0</v>
      </c>
      <c r="K40" s="97">
        <v>0</v>
      </c>
      <c r="N40" s="104"/>
      <c r="O40" s="104"/>
      <c r="P40" s="104"/>
      <c r="Q40" s="104"/>
      <c r="R40" s="104"/>
      <c r="S40" s="104"/>
      <c r="T40" s="104"/>
      <c r="U40" s="104"/>
      <c r="V40" s="104"/>
      <c r="W40" s="104"/>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row>
    <row r="41" spans="1:65">
      <c r="A41" s="108" t="s">
        <v>17</v>
      </c>
      <c r="B41" s="97">
        <v>0</v>
      </c>
      <c r="C41" s="97">
        <v>0</v>
      </c>
      <c r="D41" s="97">
        <v>0</v>
      </c>
      <c r="E41" s="97">
        <v>0</v>
      </c>
      <c r="F41" s="97">
        <v>0</v>
      </c>
      <c r="G41" s="97">
        <v>500</v>
      </c>
      <c r="H41" s="97">
        <v>0</v>
      </c>
      <c r="I41" s="97">
        <v>200</v>
      </c>
      <c r="J41" s="97">
        <v>3</v>
      </c>
      <c r="K41" s="97">
        <v>703</v>
      </c>
      <c r="AL41" s="2"/>
      <c r="AM41" s="118">
        <v>41013</v>
      </c>
      <c r="AN41" s="118">
        <v>41018</v>
      </c>
      <c r="AO41" s="118">
        <v>41023</v>
      </c>
      <c r="AP41" s="118">
        <v>41028</v>
      </c>
      <c r="AQ41" s="118">
        <v>41033</v>
      </c>
      <c r="AR41" s="118">
        <v>41038</v>
      </c>
      <c r="AS41" s="118">
        <v>41043</v>
      </c>
      <c r="AT41" s="118">
        <v>41048</v>
      </c>
      <c r="AU41" s="118">
        <v>41053</v>
      </c>
      <c r="AV41" s="12"/>
      <c r="AW41" s="83"/>
      <c r="AX41" s="83"/>
      <c r="AY41" s="83"/>
      <c r="AZ41" s="83"/>
      <c r="BA41" s="83"/>
      <c r="BB41" s="83"/>
      <c r="BC41" s="83"/>
      <c r="BD41" s="83"/>
      <c r="BE41" s="83"/>
      <c r="BF41" s="83"/>
      <c r="BG41" s="83"/>
      <c r="BH41" s="83"/>
      <c r="BI41" s="83"/>
      <c r="BJ41" s="83"/>
      <c r="BK41" s="83"/>
      <c r="BL41" s="83"/>
      <c r="BM41" s="83"/>
    </row>
    <row r="42" spans="1:65">
      <c r="A42" s="43" t="s">
        <v>222</v>
      </c>
      <c r="B42" s="123">
        <v>0</v>
      </c>
      <c r="C42" s="123">
        <v>0</v>
      </c>
      <c r="D42" s="123">
        <v>0</v>
      </c>
      <c r="E42" s="123">
        <v>0</v>
      </c>
      <c r="F42" s="123">
        <v>0</v>
      </c>
      <c r="G42" s="123">
        <v>0</v>
      </c>
      <c r="H42" s="123">
        <v>0</v>
      </c>
      <c r="I42" s="123">
        <v>2</v>
      </c>
      <c r="J42" s="123">
        <v>3</v>
      </c>
      <c r="K42" s="123">
        <v>5</v>
      </c>
      <c r="N42" s="104"/>
      <c r="O42" s="104"/>
      <c r="P42" s="104"/>
      <c r="Q42" s="104"/>
      <c r="R42" s="104"/>
      <c r="S42" s="104"/>
      <c r="T42" s="104"/>
      <c r="U42" s="104"/>
      <c r="V42" s="104"/>
      <c r="W42" s="104"/>
      <c r="AL42" s="119" t="s">
        <v>11</v>
      </c>
      <c r="AM42" s="120">
        <v>0</v>
      </c>
      <c r="AN42" s="120">
        <v>0</v>
      </c>
      <c r="AO42" s="120">
        <v>0</v>
      </c>
      <c r="AP42" s="120">
        <v>6.9618320610687024E-3</v>
      </c>
      <c r="AQ42" s="120">
        <v>0.1902290076335878</v>
      </c>
      <c r="AR42" s="120">
        <v>0.40445801526717556</v>
      </c>
      <c r="AS42" s="120">
        <v>0.36812213740458016</v>
      </c>
      <c r="AT42" s="120">
        <v>2.9129770992366411E-2</v>
      </c>
      <c r="AU42" s="120">
        <v>1.0992366412213741E-3</v>
      </c>
      <c r="AV42" s="120"/>
      <c r="AW42" s="83"/>
      <c r="AX42" s="83"/>
      <c r="AY42" s="83"/>
      <c r="AZ42" s="83"/>
      <c r="BA42" s="83"/>
      <c r="BB42" s="83"/>
      <c r="BC42" s="83"/>
      <c r="BD42" s="83"/>
      <c r="BE42" s="83"/>
      <c r="BF42" s="83"/>
      <c r="BG42" s="83"/>
      <c r="BH42" s="83"/>
      <c r="BI42" s="83"/>
      <c r="BJ42" s="83"/>
      <c r="BK42" s="83"/>
      <c r="BL42" s="83"/>
      <c r="BM42" s="83"/>
    </row>
    <row r="43" spans="1:65">
      <c r="A43" s="115" t="s">
        <v>24</v>
      </c>
      <c r="B43" s="97">
        <v>1</v>
      </c>
      <c r="C43" s="97">
        <v>13</v>
      </c>
      <c r="D43" s="97">
        <v>151</v>
      </c>
      <c r="E43" s="97">
        <v>59</v>
      </c>
      <c r="F43" s="97">
        <v>102</v>
      </c>
      <c r="G43" s="97">
        <v>941</v>
      </c>
      <c r="H43" s="97">
        <v>12488</v>
      </c>
      <c r="I43" s="97">
        <v>4018</v>
      </c>
      <c r="J43" s="97">
        <v>850</v>
      </c>
      <c r="K43" s="97">
        <v>18623</v>
      </c>
      <c r="N43" s="97"/>
      <c r="O43" s="97"/>
      <c r="P43" s="97"/>
      <c r="Q43" s="97"/>
      <c r="R43" s="97"/>
      <c r="S43" s="97"/>
      <c r="T43" s="97"/>
      <c r="U43" s="97"/>
      <c r="V43" s="97"/>
      <c r="W43" s="97"/>
      <c r="AL43" s="119" t="s">
        <v>12</v>
      </c>
      <c r="AM43" s="120">
        <v>0</v>
      </c>
      <c r="AN43" s="120">
        <v>0</v>
      </c>
      <c r="AO43" s="120">
        <v>1.9417475728155338E-2</v>
      </c>
      <c r="AP43" s="120">
        <v>8.7378640776699032E-2</v>
      </c>
      <c r="AQ43" s="120">
        <v>8.7378640776699032E-2</v>
      </c>
      <c r="AR43" s="120">
        <v>0.4854368932038835</v>
      </c>
      <c r="AS43" s="120">
        <v>0.29126213592233008</v>
      </c>
      <c r="AT43" s="120">
        <v>1.9417475728155338E-2</v>
      </c>
      <c r="AU43" s="120">
        <v>9.7087378640776691E-3</v>
      </c>
      <c r="AV43" s="120"/>
      <c r="AW43" s="83"/>
      <c r="AX43" s="83"/>
      <c r="AY43" s="83"/>
      <c r="AZ43" s="83"/>
      <c r="BA43" s="83"/>
      <c r="BB43" s="83"/>
      <c r="BC43" s="83"/>
      <c r="BD43" s="83"/>
      <c r="BE43" s="83"/>
      <c r="BF43" s="83"/>
      <c r="BG43" s="83"/>
      <c r="BH43" s="83"/>
      <c r="BI43" s="83"/>
      <c r="BJ43" s="83"/>
      <c r="BK43" s="83"/>
      <c r="BL43" s="83"/>
      <c r="BM43" s="83"/>
    </row>
    <row r="44" spans="1:65">
      <c r="AK44" s="83"/>
      <c r="AL44" s="119" t="s">
        <v>33</v>
      </c>
      <c r="AM44" s="120">
        <v>0</v>
      </c>
      <c r="AN44" s="120">
        <v>0</v>
      </c>
      <c r="AO44" s="120">
        <v>0</v>
      </c>
      <c r="AP44" s="120">
        <v>0</v>
      </c>
      <c r="AQ44" s="120">
        <v>0</v>
      </c>
      <c r="AR44" s="120">
        <v>0</v>
      </c>
      <c r="AS44" s="120">
        <v>0.73529411764705888</v>
      </c>
      <c r="AT44" s="120">
        <v>0.23529411764705882</v>
      </c>
      <c r="AU44" s="120">
        <v>2.9411764705882353E-2</v>
      </c>
      <c r="AV44" s="120"/>
    </row>
    <row r="45" spans="1:65">
      <c r="AL45" s="119" t="s">
        <v>18</v>
      </c>
      <c r="AM45" s="120">
        <v>0</v>
      </c>
      <c r="AN45" s="120">
        <v>0</v>
      </c>
      <c r="AO45" s="120">
        <v>0</v>
      </c>
      <c r="AP45" s="120">
        <v>2.132701421800948E-2</v>
      </c>
      <c r="AQ45" s="120">
        <v>7.8199052132701424E-2</v>
      </c>
      <c r="AR45" s="120">
        <v>0.84715639810426535</v>
      </c>
      <c r="AS45" s="120">
        <v>5.3317535545023699E-2</v>
      </c>
      <c r="AT45" s="120">
        <v>0</v>
      </c>
      <c r="AU45" s="120">
        <v>0</v>
      </c>
      <c r="AV45" s="120"/>
    </row>
    <row r="46" spans="1:65">
      <c r="AL46" s="104" t="s">
        <v>14</v>
      </c>
      <c r="AM46" s="104">
        <v>0</v>
      </c>
      <c r="AN46" s="104">
        <v>0</v>
      </c>
      <c r="AO46" s="104">
        <v>4.1493775933609959E-3</v>
      </c>
      <c r="AP46" s="104">
        <v>2.3236514522821577E-2</v>
      </c>
      <c r="AQ46" s="104">
        <v>0.21327800829875518</v>
      </c>
      <c r="AR46" s="104">
        <v>0.54273858921161822</v>
      </c>
      <c r="AS46" s="104">
        <v>0.16016597510373445</v>
      </c>
      <c r="AT46" s="104">
        <v>3.5684647302904562E-2</v>
      </c>
      <c r="AU46" s="104">
        <v>2.0746887966804978E-2</v>
      </c>
      <c r="AV46" s="104"/>
    </row>
    <row r="47" spans="1:65">
      <c r="AL47" s="104" t="s">
        <v>49</v>
      </c>
      <c r="AM47" s="104">
        <v>0</v>
      </c>
      <c r="AN47" s="104">
        <v>0</v>
      </c>
      <c r="AO47" s="104">
        <v>0</v>
      </c>
      <c r="AP47" s="104">
        <v>6.5359477124183009E-3</v>
      </c>
      <c r="AQ47" s="104">
        <v>0.52287581699346408</v>
      </c>
      <c r="AR47" s="104">
        <v>0.15032679738562091</v>
      </c>
      <c r="AS47" s="104">
        <v>0.20915032679738563</v>
      </c>
      <c r="AT47" s="104">
        <v>0.10457516339869281</v>
      </c>
      <c r="AU47" s="104">
        <v>6.5359477124183009E-3</v>
      </c>
      <c r="AV47" s="120"/>
    </row>
    <row r="48" spans="1:65">
      <c r="A48" s="109" t="s">
        <v>143</v>
      </c>
      <c r="B48" t="s">
        <v>20</v>
      </c>
      <c r="F48" t="s">
        <v>21</v>
      </c>
      <c r="M48" s="1" t="s">
        <v>145</v>
      </c>
      <c r="AM48" s="12"/>
      <c r="AN48" s="12"/>
      <c r="AO48" s="12"/>
      <c r="AP48" s="12"/>
      <c r="AQ48" s="12"/>
      <c r="AR48" s="12"/>
      <c r="AS48" s="12"/>
      <c r="AT48" s="12"/>
      <c r="AU48" s="12"/>
      <c r="AV48" s="12"/>
    </row>
    <row r="49" spans="1:47">
      <c r="A49" s="43" t="s">
        <v>19</v>
      </c>
      <c r="B49" s="102">
        <v>14</v>
      </c>
      <c r="C49" s="110">
        <v>19</v>
      </c>
      <c r="D49" s="110">
        <v>24</v>
      </c>
      <c r="E49" s="110">
        <v>29</v>
      </c>
      <c r="F49" s="110">
        <v>4</v>
      </c>
      <c r="G49" s="110">
        <v>9</v>
      </c>
      <c r="H49" s="110">
        <v>14</v>
      </c>
      <c r="I49" s="110">
        <v>19</v>
      </c>
      <c r="J49" s="110">
        <v>24</v>
      </c>
      <c r="K49" s="110" t="s">
        <v>24</v>
      </c>
      <c r="N49" s="105">
        <v>41013</v>
      </c>
      <c r="O49" s="105">
        <v>41018</v>
      </c>
      <c r="P49" s="105">
        <v>41023</v>
      </c>
      <c r="Q49" s="105">
        <v>41028</v>
      </c>
      <c r="R49" s="105">
        <v>41033</v>
      </c>
      <c r="S49" s="105">
        <v>41038</v>
      </c>
      <c r="T49" s="105">
        <v>41043</v>
      </c>
      <c r="U49" s="105">
        <v>41048</v>
      </c>
      <c r="V49" s="105">
        <v>41053</v>
      </c>
      <c r="W49" s="1" t="s">
        <v>24</v>
      </c>
      <c r="Y49" s="1"/>
      <c r="Z49" s="105"/>
      <c r="AA49" s="105"/>
      <c r="AB49" s="105"/>
      <c r="AC49" s="105"/>
      <c r="AD49" s="105"/>
      <c r="AE49" s="105"/>
      <c r="AF49" s="105"/>
      <c r="AG49" s="105"/>
      <c r="AH49" s="105"/>
    </row>
    <row r="50" spans="1:47">
      <c r="A50" s="111" t="s">
        <v>1</v>
      </c>
      <c r="B50" s="97">
        <v>0</v>
      </c>
      <c r="C50" s="97">
        <v>0</v>
      </c>
      <c r="D50" s="97">
        <v>0</v>
      </c>
      <c r="E50" s="97">
        <v>4</v>
      </c>
      <c r="F50" s="97">
        <v>7</v>
      </c>
      <c r="G50" s="97">
        <v>30</v>
      </c>
      <c r="H50" s="97">
        <v>51</v>
      </c>
      <c r="I50" s="97">
        <v>29</v>
      </c>
      <c r="J50" s="97">
        <v>21</v>
      </c>
      <c r="K50" s="97">
        <v>142</v>
      </c>
      <c r="M50" t="s">
        <v>1</v>
      </c>
      <c r="N50" s="104">
        <f t="shared" ref="N50:V50" si="10">B50/$K50</f>
        <v>0</v>
      </c>
      <c r="O50" s="104">
        <f t="shared" si="10"/>
        <v>0</v>
      </c>
      <c r="P50" s="104">
        <f t="shared" si="10"/>
        <v>0</v>
      </c>
      <c r="Q50" s="104">
        <f t="shared" si="10"/>
        <v>2.8169014084507043E-2</v>
      </c>
      <c r="R50" s="104">
        <f t="shared" si="10"/>
        <v>4.9295774647887321E-2</v>
      </c>
      <c r="S50" s="104">
        <f t="shared" si="10"/>
        <v>0.21126760563380281</v>
      </c>
      <c r="T50" s="104">
        <f t="shared" si="10"/>
        <v>0.35915492957746481</v>
      </c>
      <c r="U50" s="104">
        <f t="shared" si="10"/>
        <v>0.20422535211267606</v>
      </c>
      <c r="V50" s="104">
        <f t="shared" si="10"/>
        <v>0.14788732394366197</v>
      </c>
      <c r="W50" s="106">
        <f>SUM(N50:V50)</f>
        <v>1</v>
      </c>
      <c r="Y50" s="2"/>
      <c r="Z50" s="104"/>
      <c r="AA50" s="104"/>
      <c r="AB50" s="104"/>
      <c r="AC50" s="104"/>
      <c r="AD50" s="104"/>
      <c r="AE50" s="104"/>
      <c r="AF50" s="104"/>
      <c r="AG50" s="104"/>
      <c r="AH50" s="104"/>
      <c r="AL50" s="2"/>
      <c r="AN50" s="2"/>
      <c r="AO50" s="2"/>
      <c r="AP50" s="2"/>
      <c r="AQ50" s="2"/>
      <c r="AR50" s="2"/>
      <c r="AS50" s="2"/>
      <c r="AT50" s="2"/>
      <c r="AU50" s="2"/>
    </row>
    <row r="51" spans="1:47">
      <c r="A51" s="108" t="s">
        <v>51</v>
      </c>
      <c r="B51" s="97">
        <v>0</v>
      </c>
      <c r="C51" s="97">
        <v>0</v>
      </c>
      <c r="D51" s="97">
        <v>0</v>
      </c>
      <c r="E51" s="97">
        <v>0</v>
      </c>
      <c r="F51" s="97">
        <v>0</v>
      </c>
      <c r="G51" s="97">
        <v>0</v>
      </c>
      <c r="H51" s="97">
        <v>0</v>
      </c>
      <c r="I51" s="97">
        <v>0</v>
      </c>
      <c r="J51" s="97">
        <v>0</v>
      </c>
      <c r="K51" s="97">
        <v>0</v>
      </c>
      <c r="M51" t="s">
        <v>43</v>
      </c>
      <c r="N51" s="104">
        <f t="shared" ref="N51:V52" si="11">B53/$K53</f>
        <v>0</v>
      </c>
      <c r="O51" s="104">
        <f t="shared" si="11"/>
        <v>2.1052631578947368E-2</v>
      </c>
      <c r="P51" s="104">
        <f t="shared" si="11"/>
        <v>3.1578947368421054E-2</v>
      </c>
      <c r="Q51" s="104">
        <f t="shared" si="11"/>
        <v>9.4736842105263161E-2</v>
      </c>
      <c r="R51" s="104">
        <f t="shared" si="11"/>
        <v>0.78947368421052633</v>
      </c>
      <c r="S51" s="104">
        <f t="shared" si="11"/>
        <v>1.0526315789473684E-2</v>
      </c>
      <c r="T51" s="104">
        <f t="shared" si="11"/>
        <v>4.2105263157894736E-2</v>
      </c>
      <c r="U51" s="104">
        <f t="shared" si="11"/>
        <v>0</v>
      </c>
      <c r="V51" s="104">
        <f t="shared" si="11"/>
        <v>1.0526315789473684E-2</v>
      </c>
      <c r="W51" s="106">
        <f>SUM(N51:V51)</f>
        <v>1</v>
      </c>
      <c r="Y51" s="2"/>
      <c r="Z51" s="104"/>
      <c r="AA51" s="104"/>
      <c r="AB51" s="104"/>
      <c r="AC51" s="104"/>
      <c r="AD51" s="104"/>
      <c r="AE51" s="104"/>
      <c r="AF51" s="104"/>
      <c r="AG51" s="104"/>
      <c r="AH51" s="104"/>
    </row>
    <row r="52" spans="1:47">
      <c r="A52" s="108" t="s">
        <v>47</v>
      </c>
      <c r="B52" s="97">
        <v>0</v>
      </c>
      <c r="C52" s="97">
        <v>0</v>
      </c>
      <c r="D52" s="97">
        <v>0</v>
      </c>
      <c r="E52" s="97">
        <v>0</v>
      </c>
      <c r="F52" s="97">
        <v>0</v>
      </c>
      <c r="G52" s="97">
        <v>0</v>
      </c>
      <c r="H52" s="97">
        <v>0</v>
      </c>
      <c r="I52" s="97">
        <v>1</v>
      </c>
      <c r="J52" s="97">
        <v>0</v>
      </c>
      <c r="K52" s="97">
        <v>1</v>
      </c>
      <c r="M52" t="s">
        <v>2</v>
      </c>
      <c r="N52" s="104">
        <f t="shared" si="11"/>
        <v>0</v>
      </c>
      <c r="O52" s="104">
        <f t="shared" si="11"/>
        <v>0</v>
      </c>
      <c r="P52" s="104">
        <f t="shared" si="11"/>
        <v>0.1864406779661017</v>
      </c>
      <c r="Q52" s="104">
        <f t="shared" si="11"/>
        <v>7.6271186440677971E-2</v>
      </c>
      <c r="R52" s="104">
        <f t="shared" si="11"/>
        <v>0.67796610169491522</v>
      </c>
      <c r="S52" s="104">
        <f t="shared" si="11"/>
        <v>3.1073446327683617E-2</v>
      </c>
      <c r="T52" s="104">
        <f t="shared" si="11"/>
        <v>1.6949152542372881E-2</v>
      </c>
      <c r="U52" s="104">
        <f t="shared" si="11"/>
        <v>8.4745762711864406E-3</v>
      </c>
      <c r="V52" s="104">
        <f t="shared" si="11"/>
        <v>2.8248587570621469E-3</v>
      </c>
      <c r="W52" s="106">
        <f t="shared" ref="W52:W60" si="12">SUM(N52:V52)</f>
        <v>0.99999999999999989</v>
      </c>
      <c r="Y52" s="2"/>
      <c r="Z52" s="104"/>
      <c r="AA52" s="104"/>
      <c r="AB52" s="104"/>
      <c r="AC52" s="104"/>
      <c r="AD52" s="104"/>
      <c r="AE52" s="104"/>
      <c r="AF52" s="104"/>
      <c r="AG52" s="104"/>
      <c r="AH52" s="104"/>
    </row>
    <row r="53" spans="1:47">
      <c r="A53" s="108" t="s">
        <v>43</v>
      </c>
      <c r="B53" s="97">
        <v>0</v>
      </c>
      <c r="C53" s="97">
        <v>2</v>
      </c>
      <c r="D53" s="97">
        <v>3</v>
      </c>
      <c r="E53" s="97">
        <v>9</v>
      </c>
      <c r="F53" s="97">
        <v>75</v>
      </c>
      <c r="G53" s="97">
        <v>1</v>
      </c>
      <c r="H53" s="97">
        <v>4</v>
      </c>
      <c r="I53" s="97">
        <v>0</v>
      </c>
      <c r="J53" s="97">
        <v>1</v>
      </c>
      <c r="K53" s="97">
        <v>95</v>
      </c>
      <c r="M53" s="2" t="s">
        <v>50</v>
      </c>
      <c r="N53" s="104">
        <f t="shared" ref="N53:V53" si="13">(B56+B57+B58)/($K56+$K57+$K58)</f>
        <v>0</v>
      </c>
      <c r="O53" s="104">
        <f t="shared" si="13"/>
        <v>0.17647058823529413</v>
      </c>
      <c r="P53" s="104">
        <f t="shared" si="13"/>
        <v>0.32941176470588235</v>
      </c>
      <c r="Q53" s="104">
        <f t="shared" si="13"/>
        <v>0.22352941176470589</v>
      </c>
      <c r="R53" s="104">
        <f t="shared" si="13"/>
        <v>5.8823529411764705E-2</v>
      </c>
      <c r="S53" s="104">
        <f t="shared" si="13"/>
        <v>7.0588235294117646E-2</v>
      </c>
      <c r="T53" s="104">
        <f t="shared" si="13"/>
        <v>3.5294117647058823E-2</v>
      </c>
      <c r="U53" s="104">
        <f t="shared" si="13"/>
        <v>4.7058823529411764E-2</v>
      </c>
      <c r="V53" s="104">
        <f t="shared" si="13"/>
        <v>5.8823529411764705E-2</v>
      </c>
      <c r="W53" s="106">
        <f t="shared" si="12"/>
        <v>1</v>
      </c>
      <c r="Z53" s="104"/>
      <c r="AA53" s="104"/>
      <c r="AB53" s="104"/>
      <c r="AC53" s="104"/>
      <c r="AD53" s="104"/>
      <c r="AE53" s="104"/>
      <c r="AF53" s="104"/>
      <c r="AG53" s="104"/>
      <c r="AH53" s="104"/>
    </row>
    <row r="54" spans="1:47">
      <c r="A54" s="108" t="s">
        <v>2</v>
      </c>
      <c r="B54" s="97">
        <v>0</v>
      </c>
      <c r="C54" s="97">
        <v>0</v>
      </c>
      <c r="D54" s="97">
        <v>66</v>
      </c>
      <c r="E54" s="97">
        <v>27</v>
      </c>
      <c r="F54" s="97">
        <v>240</v>
      </c>
      <c r="G54" s="97">
        <v>11</v>
      </c>
      <c r="H54" s="97">
        <v>6</v>
      </c>
      <c r="I54" s="97">
        <v>3</v>
      </c>
      <c r="J54" s="97">
        <v>1</v>
      </c>
      <c r="K54" s="97">
        <v>354</v>
      </c>
      <c r="M54" s="2" t="s">
        <v>7</v>
      </c>
      <c r="N54" s="104">
        <f t="shared" ref="N54:V54" si="14">B60/$K60</f>
        <v>0</v>
      </c>
      <c r="O54" s="104">
        <f t="shared" si="14"/>
        <v>0</v>
      </c>
      <c r="P54" s="104">
        <f t="shared" si="14"/>
        <v>0</v>
      </c>
      <c r="Q54" s="104">
        <f t="shared" si="14"/>
        <v>0</v>
      </c>
      <c r="R54" s="104">
        <f t="shared" si="14"/>
        <v>7.1428571428571425E-2</v>
      </c>
      <c r="S54" s="104">
        <f t="shared" si="14"/>
        <v>3.5714285714285712E-2</v>
      </c>
      <c r="T54" s="104">
        <f t="shared" si="14"/>
        <v>0.2857142857142857</v>
      </c>
      <c r="U54" s="104">
        <f t="shared" si="14"/>
        <v>0.2857142857142857</v>
      </c>
      <c r="V54" s="104">
        <f t="shared" si="14"/>
        <v>0.32142857142857145</v>
      </c>
      <c r="W54" s="106">
        <f t="shared" si="12"/>
        <v>1</v>
      </c>
      <c r="Y54" s="2"/>
      <c r="Z54" s="104"/>
      <c r="AA54" s="104"/>
      <c r="AB54" s="104"/>
      <c r="AC54" s="104"/>
      <c r="AD54" s="104"/>
      <c r="AE54" s="104"/>
      <c r="AF54" s="104"/>
      <c r="AG54" s="104"/>
      <c r="AH54" s="104"/>
    </row>
    <row r="55" spans="1:47">
      <c r="A55" s="108" t="s">
        <v>45</v>
      </c>
      <c r="B55" s="97">
        <v>0</v>
      </c>
      <c r="C55" s="97">
        <v>0</v>
      </c>
      <c r="D55" s="97">
        <v>0</v>
      </c>
      <c r="E55" s="97">
        <v>0</v>
      </c>
      <c r="F55" s="97">
        <v>4</v>
      </c>
      <c r="G55" s="97">
        <v>2</v>
      </c>
      <c r="H55" s="97">
        <v>1</v>
      </c>
      <c r="I55" s="97">
        <v>1</v>
      </c>
      <c r="J55" s="97">
        <v>0</v>
      </c>
      <c r="K55" s="97">
        <v>8</v>
      </c>
      <c r="M55" s="2" t="s">
        <v>8</v>
      </c>
      <c r="N55" s="104">
        <f t="shared" ref="N55:V55" si="15">B64/$K64</f>
        <v>0</v>
      </c>
      <c r="O55" s="104">
        <f t="shared" si="15"/>
        <v>0</v>
      </c>
      <c r="P55" s="104">
        <f t="shared" si="15"/>
        <v>0</v>
      </c>
      <c r="Q55" s="104">
        <f t="shared" si="15"/>
        <v>0</v>
      </c>
      <c r="R55" s="104">
        <f t="shared" si="15"/>
        <v>0</v>
      </c>
      <c r="S55" s="104">
        <f t="shared" si="15"/>
        <v>0</v>
      </c>
      <c r="T55" s="104">
        <f t="shared" si="15"/>
        <v>0.27777777777777779</v>
      </c>
      <c r="U55" s="104">
        <f t="shared" si="15"/>
        <v>0.16666666666666666</v>
      </c>
      <c r="V55" s="104">
        <f t="shared" si="15"/>
        <v>0.55555555555555558</v>
      </c>
      <c r="W55" s="106">
        <f t="shared" si="12"/>
        <v>1</v>
      </c>
      <c r="Y55" s="2"/>
      <c r="Z55" s="104"/>
      <c r="AA55" s="104"/>
      <c r="AB55" s="104"/>
      <c r="AC55" s="104"/>
      <c r="AD55" s="104"/>
      <c r="AE55" s="104"/>
      <c r="AF55" s="104"/>
      <c r="AG55" s="104"/>
      <c r="AH55" s="104"/>
    </row>
    <row r="56" spans="1:47">
      <c r="A56" s="108" t="s">
        <v>3</v>
      </c>
      <c r="B56" s="97">
        <v>0</v>
      </c>
      <c r="C56" s="97">
        <v>3</v>
      </c>
      <c r="D56" s="97">
        <v>27</v>
      </c>
      <c r="E56" s="97">
        <v>17</v>
      </c>
      <c r="F56" s="97">
        <v>5</v>
      </c>
      <c r="G56" s="97">
        <v>6</v>
      </c>
      <c r="H56" s="97">
        <v>2</v>
      </c>
      <c r="I56" s="97">
        <v>3</v>
      </c>
      <c r="J56" s="97">
        <v>5</v>
      </c>
      <c r="K56" s="97">
        <v>68</v>
      </c>
      <c r="M56" t="s">
        <v>11</v>
      </c>
      <c r="N56" s="104">
        <f t="shared" ref="N56:V59" si="16">B68/$K68</f>
        <v>0</v>
      </c>
      <c r="O56" s="104">
        <f t="shared" si="16"/>
        <v>0</v>
      </c>
      <c r="P56" s="104">
        <f t="shared" si="16"/>
        <v>0</v>
      </c>
      <c r="Q56" s="104">
        <f t="shared" si="16"/>
        <v>6.9618320610687024E-3</v>
      </c>
      <c r="R56" s="104">
        <f t="shared" si="16"/>
        <v>0.1902290076335878</v>
      </c>
      <c r="S56" s="104">
        <f t="shared" si="16"/>
        <v>0.40445801526717556</v>
      </c>
      <c r="T56" s="104">
        <f t="shared" si="16"/>
        <v>0.36812213740458016</v>
      </c>
      <c r="U56" s="104">
        <f t="shared" si="16"/>
        <v>2.9129770992366411E-2</v>
      </c>
      <c r="V56" s="104">
        <f t="shared" si="16"/>
        <v>1.0992366412213741E-3</v>
      </c>
      <c r="W56" s="106">
        <f t="shared" si="12"/>
        <v>0.99999999999999989</v>
      </c>
      <c r="Y56" s="2"/>
      <c r="Z56" s="104"/>
      <c r="AA56" s="104"/>
      <c r="AB56" s="104"/>
      <c r="AC56" s="104"/>
      <c r="AD56" s="104"/>
      <c r="AE56" s="104"/>
      <c r="AF56" s="104"/>
      <c r="AG56" s="104"/>
      <c r="AH56" s="104"/>
    </row>
    <row r="57" spans="1:47">
      <c r="A57" s="108" t="s">
        <v>4</v>
      </c>
      <c r="B57" s="97">
        <v>0</v>
      </c>
      <c r="C57" s="97">
        <v>12</v>
      </c>
      <c r="D57" s="97">
        <v>1</v>
      </c>
      <c r="E57" s="97">
        <v>2</v>
      </c>
      <c r="F57" s="97">
        <v>0</v>
      </c>
      <c r="G57" s="97">
        <v>0</v>
      </c>
      <c r="H57" s="97">
        <v>0</v>
      </c>
      <c r="I57" s="97">
        <v>0</v>
      </c>
      <c r="J57" s="97">
        <v>0</v>
      </c>
      <c r="K57" s="97">
        <v>15</v>
      </c>
      <c r="M57" t="s">
        <v>12</v>
      </c>
      <c r="N57" s="104">
        <f t="shared" si="16"/>
        <v>0</v>
      </c>
      <c r="O57" s="104">
        <f t="shared" si="16"/>
        <v>0</v>
      </c>
      <c r="P57" s="104">
        <f t="shared" si="16"/>
        <v>1.9417475728155338E-2</v>
      </c>
      <c r="Q57" s="104">
        <f t="shared" si="16"/>
        <v>8.7378640776699032E-2</v>
      </c>
      <c r="R57" s="104">
        <f t="shared" si="16"/>
        <v>8.7378640776699032E-2</v>
      </c>
      <c r="S57" s="104">
        <f t="shared" si="16"/>
        <v>0.4854368932038835</v>
      </c>
      <c r="T57" s="104">
        <f t="shared" si="16"/>
        <v>0.29126213592233008</v>
      </c>
      <c r="U57" s="104">
        <f t="shared" si="16"/>
        <v>1.9417475728155338E-2</v>
      </c>
      <c r="V57" s="104">
        <f t="shared" si="16"/>
        <v>9.7087378640776691E-3</v>
      </c>
      <c r="W57" s="106">
        <f t="shared" si="12"/>
        <v>1</v>
      </c>
      <c r="Y57" s="2"/>
      <c r="Z57" s="104"/>
      <c r="AA57" s="104"/>
      <c r="AB57" s="104"/>
      <c r="AC57" s="104"/>
      <c r="AD57" s="104"/>
      <c r="AE57" s="104"/>
      <c r="AF57" s="104"/>
      <c r="AG57" s="104"/>
      <c r="AH57" s="104"/>
    </row>
    <row r="58" spans="1:47">
      <c r="A58" s="108" t="s">
        <v>50</v>
      </c>
      <c r="B58" s="97">
        <v>0</v>
      </c>
      <c r="C58" s="97">
        <v>0</v>
      </c>
      <c r="D58" s="97">
        <v>0</v>
      </c>
      <c r="E58" s="97">
        <v>0</v>
      </c>
      <c r="F58" s="97">
        <v>0</v>
      </c>
      <c r="G58" s="97">
        <v>0</v>
      </c>
      <c r="H58" s="97">
        <v>1</v>
      </c>
      <c r="I58" s="97">
        <v>1</v>
      </c>
      <c r="J58" s="97">
        <v>0</v>
      </c>
      <c r="K58" s="97">
        <v>2</v>
      </c>
      <c r="M58" t="s">
        <v>33</v>
      </c>
      <c r="N58" s="104">
        <f t="shared" si="16"/>
        <v>0</v>
      </c>
      <c r="O58" s="104">
        <f t="shared" si="16"/>
        <v>0</v>
      </c>
      <c r="P58" s="104">
        <f t="shared" si="16"/>
        <v>0</v>
      </c>
      <c r="Q58" s="104">
        <f t="shared" si="16"/>
        <v>0</v>
      </c>
      <c r="R58" s="104">
        <f t="shared" si="16"/>
        <v>0</v>
      </c>
      <c r="S58" s="104">
        <f t="shared" si="16"/>
        <v>0</v>
      </c>
      <c r="T58" s="104">
        <f t="shared" si="16"/>
        <v>0.73529411764705888</v>
      </c>
      <c r="U58" s="104">
        <f t="shared" si="16"/>
        <v>0.23529411764705882</v>
      </c>
      <c r="V58" s="104">
        <f t="shared" si="16"/>
        <v>2.9411764705882353E-2</v>
      </c>
      <c r="W58" s="106">
        <f>SUM(N58:V58)</f>
        <v>1</v>
      </c>
      <c r="Y58" s="2"/>
      <c r="Z58" s="104"/>
      <c r="AA58" s="104"/>
      <c r="AB58" s="104"/>
      <c r="AC58" s="104"/>
      <c r="AD58" s="104"/>
      <c r="AE58" s="104"/>
      <c r="AF58" s="104"/>
      <c r="AG58" s="104"/>
      <c r="AH58" s="104"/>
    </row>
    <row r="59" spans="1:47">
      <c r="A59" s="108" t="s">
        <v>6</v>
      </c>
      <c r="B59" s="97">
        <v>0</v>
      </c>
      <c r="C59" s="97">
        <v>0</v>
      </c>
      <c r="D59" s="97">
        <v>0</v>
      </c>
      <c r="E59" s="97">
        <v>0</v>
      </c>
      <c r="F59" s="97">
        <v>0</v>
      </c>
      <c r="G59" s="97">
        <v>0</v>
      </c>
      <c r="H59" s="97">
        <v>0</v>
      </c>
      <c r="I59" s="97">
        <v>0</v>
      </c>
      <c r="J59" s="97">
        <v>1</v>
      </c>
      <c r="K59" s="97">
        <v>1</v>
      </c>
      <c r="M59" t="s">
        <v>18</v>
      </c>
      <c r="N59" s="104">
        <f t="shared" si="16"/>
        <v>0</v>
      </c>
      <c r="O59" s="104">
        <f t="shared" si="16"/>
        <v>0</v>
      </c>
      <c r="P59" s="104">
        <f t="shared" si="16"/>
        <v>0</v>
      </c>
      <c r="Q59" s="104">
        <f t="shared" si="16"/>
        <v>2.132701421800948E-2</v>
      </c>
      <c r="R59" s="104">
        <f t="shared" si="16"/>
        <v>7.8199052132701424E-2</v>
      </c>
      <c r="S59" s="104">
        <f t="shared" si="16"/>
        <v>0.84715639810426535</v>
      </c>
      <c r="T59" s="104">
        <f t="shared" si="16"/>
        <v>5.3317535545023699E-2</v>
      </c>
      <c r="U59" s="104">
        <f t="shared" si="16"/>
        <v>0</v>
      </c>
      <c r="V59" s="104">
        <f t="shared" si="16"/>
        <v>0</v>
      </c>
      <c r="W59" s="106">
        <f t="shared" si="12"/>
        <v>1</v>
      </c>
      <c r="Y59" s="2"/>
      <c r="Z59" s="104"/>
      <c r="AA59" s="104"/>
      <c r="AB59" s="104"/>
      <c r="AC59" s="104"/>
      <c r="AD59" s="104"/>
      <c r="AE59" s="104"/>
      <c r="AF59" s="104"/>
      <c r="AG59" s="104"/>
      <c r="AH59" s="104"/>
    </row>
    <row r="60" spans="1:47">
      <c r="A60" s="108" t="s">
        <v>7</v>
      </c>
      <c r="B60" s="97">
        <v>0</v>
      </c>
      <c r="C60" s="97">
        <v>0</v>
      </c>
      <c r="D60" s="97">
        <v>0</v>
      </c>
      <c r="E60" s="97">
        <v>0</v>
      </c>
      <c r="F60" s="97">
        <v>2</v>
      </c>
      <c r="G60" s="97">
        <v>1</v>
      </c>
      <c r="H60" s="97">
        <v>8</v>
      </c>
      <c r="I60" s="97">
        <v>8</v>
      </c>
      <c r="J60" s="97">
        <v>9</v>
      </c>
      <c r="K60" s="97">
        <v>28</v>
      </c>
      <c r="M60" t="s">
        <v>14</v>
      </c>
      <c r="N60" s="104">
        <f t="shared" ref="N60:V61" si="17">B74/$K74</f>
        <v>0</v>
      </c>
      <c r="O60" s="104">
        <f t="shared" si="17"/>
        <v>0</v>
      </c>
      <c r="P60" s="104">
        <f t="shared" si="17"/>
        <v>4.1493775933609959E-3</v>
      </c>
      <c r="Q60" s="104">
        <f t="shared" si="17"/>
        <v>2.3236514522821577E-2</v>
      </c>
      <c r="R60" s="104">
        <f t="shared" si="17"/>
        <v>0.21327800829875518</v>
      </c>
      <c r="S60" s="104">
        <f t="shared" si="17"/>
        <v>0.54273858921161822</v>
      </c>
      <c r="T60" s="104">
        <f t="shared" si="17"/>
        <v>0.16016597510373445</v>
      </c>
      <c r="U60" s="104">
        <f t="shared" si="17"/>
        <v>3.5684647302904562E-2</v>
      </c>
      <c r="V60" s="104">
        <f t="shared" si="17"/>
        <v>2.0746887966804978E-2</v>
      </c>
      <c r="W60" s="106">
        <f t="shared" si="12"/>
        <v>0.99999999999999989</v>
      </c>
      <c r="Z60" s="104"/>
      <c r="AA60" s="104"/>
      <c r="AB60" s="104"/>
      <c r="AC60" s="104"/>
      <c r="AD60" s="104"/>
      <c r="AE60" s="104"/>
      <c r="AF60" s="104"/>
      <c r="AG60" s="104"/>
      <c r="AH60" s="104"/>
    </row>
    <row r="61" spans="1:47">
      <c r="A61" s="108" t="s">
        <v>52</v>
      </c>
      <c r="B61" s="97">
        <v>0</v>
      </c>
      <c r="C61" s="97">
        <v>0</v>
      </c>
      <c r="D61" s="97">
        <v>0</v>
      </c>
      <c r="E61" s="97">
        <v>0</v>
      </c>
      <c r="F61" s="97">
        <v>1</v>
      </c>
      <c r="G61" s="97">
        <v>1</v>
      </c>
      <c r="H61" s="97">
        <v>2</v>
      </c>
      <c r="I61" s="97">
        <v>0</v>
      </c>
      <c r="J61" s="97">
        <v>0</v>
      </c>
      <c r="K61" s="97">
        <v>4</v>
      </c>
      <c r="M61" s="2" t="s">
        <v>42</v>
      </c>
      <c r="N61" s="104">
        <f t="shared" si="17"/>
        <v>0.33333333333333331</v>
      </c>
      <c r="O61" s="104">
        <f t="shared" si="17"/>
        <v>0</v>
      </c>
      <c r="P61" s="104">
        <f t="shared" si="17"/>
        <v>0</v>
      </c>
      <c r="Q61" s="104">
        <f t="shared" si="17"/>
        <v>0</v>
      </c>
      <c r="R61" s="104">
        <f t="shared" si="17"/>
        <v>0.16666666666666666</v>
      </c>
      <c r="S61" s="104">
        <f t="shared" si="17"/>
        <v>0</v>
      </c>
      <c r="T61" s="104">
        <f t="shared" si="17"/>
        <v>0.5</v>
      </c>
      <c r="U61" s="104">
        <f t="shared" si="17"/>
        <v>0</v>
      </c>
      <c r="V61" s="104">
        <f t="shared" si="17"/>
        <v>0</v>
      </c>
      <c r="W61" s="106">
        <f>SUM(N61:V61)</f>
        <v>1</v>
      </c>
      <c r="Z61" s="104"/>
      <c r="AA61" s="104"/>
      <c r="AB61" s="104"/>
      <c r="AC61" s="104"/>
      <c r="AD61" s="104"/>
      <c r="AE61" s="104"/>
      <c r="AF61" s="104"/>
      <c r="AG61" s="104"/>
      <c r="AH61" s="104"/>
    </row>
    <row r="62" spans="1:47">
      <c r="A62" s="108" t="s">
        <v>53</v>
      </c>
      <c r="B62" s="97">
        <v>0</v>
      </c>
      <c r="C62" s="97">
        <v>0</v>
      </c>
      <c r="D62" s="97">
        <v>0</v>
      </c>
      <c r="E62" s="97">
        <v>0</v>
      </c>
      <c r="F62" s="97">
        <v>0</v>
      </c>
      <c r="G62" s="97">
        <v>0</v>
      </c>
      <c r="H62" s="97">
        <v>0</v>
      </c>
      <c r="I62" s="97">
        <v>0</v>
      </c>
      <c r="J62" s="97">
        <v>0</v>
      </c>
      <c r="K62" s="97">
        <v>0</v>
      </c>
      <c r="M62" s="2" t="s">
        <v>49</v>
      </c>
      <c r="N62" s="104">
        <f t="shared" ref="N62:W62" si="18">(B78+B79+B80)/($K78+$K79+$K80)</f>
        <v>0</v>
      </c>
      <c r="O62" s="104">
        <f t="shared" si="18"/>
        <v>0</v>
      </c>
      <c r="P62" s="104">
        <f t="shared" si="18"/>
        <v>0</v>
      </c>
      <c r="Q62" s="104">
        <f t="shared" si="18"/>
        <v>6.5359477124183009E-3</v>
      </c>
      <c r="R62" s="104">
        <f t="shared" si="18"/>
        <v>0.52287581699346408</v>
      </c>
      <c r="S62" s="104">
        <f t="shared" si="18"/>
        <v>0.15032679738562091</v>
      </c>
      <c r="T62" s="104">
        <f t="shared" si="18"/>
        <v>0.20915032679738563</v>
      </c>
      <c r="U62" s="104">
        <f t="shared" si="18"/>
        <v>0.10457516339869281</v>
      </c>
      <c r="V62" s="104">
        <f t="shared" si="18"/>
        <v>6.5359477124183009E-3</v>
      </c>
      <c r="W62" s="104">
        <f t="shared" si="18"/>
        <v>1</v>
      </c>
      <c r="Z62" s="104"/>
      <c r="AA62" s="104"/>
      <c r="AB62" s="104"/>
      <c r="AC62" s="104"/>
      <c r="AD62" s="104"/>
      <c r="AE62" s="104"/>
      <c r="AF62" s="104"/>
      <c r="AG62" s="104"/>
      <c r="AH62" s="104"/>
    </row>
    <row r="63" spans="1:47">
      <c r="A63" s="108" t="s">
        <v>44</v>
      </c>
      <c r="B63" s="97">
        <v>0</v>
      </c>
      <c r="C63" s="97">
        <v>0</v>
      </c>
      <c r="D63" s="97">
        <v>0</v>
      </c>
      <c r="E63" s="97">
        <v>0</v>
      </c>
      <c r="F63" s="97">
        <v>7</v>
      </c>
      <c r="G63" s="97">
        <v>0</v>
      </c>
      <c r="H63" s="97">
        <v>0</v>
      </c>
      <c r="I63" s="97">
        <v>0</v>
      </c>
      <c r="J63" s="97">
        <v>0</v>
      </c>
      <c r="K63" s="97">
        <v>7</v>
      </c>
      <c r="M63" s="2" t="s">
        <v>17</v>
      </c>
      <c r="N63" s="104">
        <f t="shared" ref="N63:V63" si="19">B82/$K82</f>
        <v>0</v>
      </c>
      <c r="O63" s="104">
        <f t="shared" si="19"/>
        <v>0</v>
      </c>
      <c r="P63" s="104">
        <f t="shared" si="19"/>
        <v>0</v>
      </c>
      <c r="Q63" s="104">
        <f t="shared" si="19"/>
        <v>0</v>
      </c>
      <c r="R63" s="104">
        <f t="shared" si="19"/>
        <v>0.33311125916055961</v>
      </c>
      <c r="S63" s="104">
        <f t="shared" si="19"/>
        <v>0.33311125916055961</v>
      </c>
      <c r="T63" s="104">
        <f t="shared" si="19"/>
        <v>0.33311125916055961</v>
      </c>
      <c r="U63" s="104">
        <f t="shared" si="19"/>
        <v>6.6622251832111927E-4</v>
      </c>
      <c r="V63" s="104">
        <f t="shared" si="19"/>
        <v>0</v>
      </c>
      <c r="W63" s="104">
        <f>(K79+K80+K81)/($K79+$K80+$K81)</f>
        <v>1</v>
      </c>
    </row>
    <row r="64" spans="1:47">
      <c r="A64" s="108" t="s">
        <v>8</v>
      </c>
      <c r="B64" s="97">
        <v>0</v>
      </c>
      <c r="C64" s="97">
        <v>0</v>
      </c>
      <c r="D64" s="97">
        <v>0</v>
      </c>
      <c r="E64" s="97">
        <v>0</v>
      </c>
      <c r="F64" s="97">
        <v>0</v>
      </c>
      <c r="G64" s="97">
        <v>0</v>
      </c>
      <c r="H64" s="97">
        <v>5</v>
      </c>
      <c r="I64" s="97">
        <v>3</v>
      </c>
      <c r="J64" s="97">
        <v>10</v>
      </c>
      <c r="K64" s="97">
        <v>18</v>
      </c>
      <c r="N64" s="104"/>
      <c r="O64" s="104"/>
      <c r="P64" s="104"/>
      <c r="Q64" s="104"/>
      <c r="R64" s="104"/>
      <c r="S64" s="104"/>
      <c r="T64" s="104"/>
      <c r="U64" s="104"/>
      <c r="V64" s="104"/>
    </row>
    <row r="65" spans="1:22">
      <c r="A65" s="108" t="s">
        <v>9</v>
      </c>
      <c r="B65" s="97">
        <v>0</v>
      </c>
      <c r="C65" s="97">
        <v>0</v>
      </c>
      <c r="D65" s="97">
        <v>0</v>
      </c>
      <c r="E65" s="97">
        <v>123</v>
      </c>
      <c r="F65" s="97">
        <v>500</v>
      </c>
      <c r="G65" s="97">
        <v>2001</v>
      </c>
      <c r="H65" s="97">
        <v>256</v>
      </c>
      <c r="I65" s="97">
        <v>0</v>
      </c>
      <c r="J65" s="97">
        <v>39</v>
      </c>
      <c r="K65" s="97">
        <v>2919</v>
      </c>
      <c r="N65" s="104"/>
      <c r="O65" s="104"/>
      <c r="P65" s="104"/>
      <c r="Q65" s="104"/>
      <c r="R65" s="104"/>
      <c r="S65" s="104"/>
      <c r="T65" s="104"/>
      <c r="U65" s="104"/>
      <c r="V65" s="104"/>
    </row>
    <row r="66" spans="1:22">
      <c r="A66" s="108" t="s">
        <v>46</v>
      </c>
      <c r="B66" s="97">
        <v>0</v>
      </c>
      <c r="C66" s="97">
        <v>0</v>
      </c>
      <c r="D66" s="97">
        <v>0</v>
      </c>
      <c r="E66" s="97">
        <v>0</v>
      </c>
      <c r="F66" s="97">
        <v>0</v>
      </c>
      <c r="G66" s="97">
        <v>0</v>
      </c>
      <c r="H66" s="97">
        <v>1</v>
      </c>
      <c r="I66" s="97">
        <v>0</v>
      </c>
      <c r="J66" s="97">
        <v>1</v>
      </c>
      <c r="K66" s="97">
        <v>2</v>
      </c>
      <c r="N66" s="104"/>
      <c r="O66" s="104"/>
      <c r="P66" s="104"/>
      <c r="Q66" s="104"/>
      <c r="R66" s="104"/>
      <c r="S66" s="104"/>
      <c r="T66" s="104"/>
      <c r="U66" s="104"/>
      <c r="V66" s="104"/>
    </row>
    <row r="67" spans="1:22">
      <c r="A67" s="108" t="s">
        <v>10</v>
      </c>
      <c r="B67" s="97">
        <v>0</v>
      </c>
      <c r="C67" s="97">
        <v>0</v>
      </c>
      <c r="D67" s="97">
        <v>0</v>
      </c>
      <c r="E67" s="97">
        <v>3</v>
      </c>
      <c r="F67" s="97">
        <v>12</v>
      </c>
      <c r="G67" s="97">
        <v>1</v>
      </c>
      <c r="H67" s="97">
        <v>54</v>
      </c>
      <c r="I67" s="97">
        <v>0</v>
      </c>
      <c r="J67" s="97">
        <v>1</v>
      </c>
      <c r="K67" s="97">
        <v>71</v>
      </c>
      <c r="N67" s="104"/>
      <c r="O67" s="104"/>
      <c r="P67" s="104"/>
      <c r="Q67" s="104"/>
      <c r="R67" s="104"/>
      <c r="S67" s="104"/>
      <c r="T67" s="104"/>
      <c r="U67" s="104"/>
      <c r="V67" s="104"/>
    </row>
    <row r="68" spans="1:22">
      <c r="A68" s="108" t="s">
        <v>11</v>
      </c>
      <c r="B68" s="97">
        <v>0</v>
      </c>
      <c r="C68" s="97">
        <v>0</v>
      </c>
      <c r="D68" s="97">
        <v>0</v>
      </c>
      <c r="E68" s="97">
        <v>114</v>
      </c>
      <c r="F68" s="97">
        <v>3115</v>
      </c>
      <c r="G68" s="97">
        <v>6623</v>
      </c>
      <c r="H68" s="97">
        <v>6028</v>
      </c>
      <c r="I68" s="97">
        <v>477</v>
      </c>
      <c r="J68" s="97">
        <v>18</v>
      </c>
      <c r="K68" s="97">
        <v>16375</v>
      </c>
      <c r="N68" s="104"/>
      <c r="O68" s="104"/>
      <c r="P68" s="104"/>
      <c r="Q68" s="104"/>
      <c r="R68" s="104"/>
      <c r="S68" s="104"/>
      <c r="T68" s="104"/>
      <c r="U68" s="104"/>
      <c r="V68" s="104"/>
    </row>
    <row r="69" spans="1:22">
      <c r="A69" s="108" t="s">
        <v>12</v>
      </c>
      <c r="B69" s="97">
        <v>0</v>
      </c>
      <c r="C69" s="97">
        <v>0</v>
      </c>
      <c r="D69" s="97">
        <v>2</v>
      </c>
      <c r="E69" s="97">
        <v>9</v>
      </c>
      <c r="F69" s="97">
        <v>9</v>
      </c>
      <c r="G69" s="97">
        <v>50</v>
      </c>
      <c r="H69" s="97">
        <v>30</v>
      </c>
      <c r="I69" s="97">
        <v>2</v>
      </c>
      <c r="J69" s="97">
        <v>1</v>
      </c>
      <c r="K69" s="97">
        <v>103</v>
      </c>
      <c r="N69" s="104"/>
      <c r="O69" s="104"/>
      <c r="P69" s="104"/>
      <c r="Q69" s="104"/>
      <c r="R69" s="104"/>
      <c r="S69" s="104"/>
      <c r="T69" s="104"/>
      <c r="U69" s="104"/>
      <c r="V69" s="104"/>
    </row>
    <row r="70" spans="1:22">
      <c r="A70" s="108" t="s">
        <v>33</v>
      </c>
      <c r="B70" s="97">
        <v>0</v>
      </c>
      <c r="C70" s="97">
        <v>0</v>
      </c>
      <c r="D70" s="97">
        <v>0</v>
      </c>
      <c r="E70" s="97">
        <v>0</v>
      </c>
      <c r="F70" s="97">
        <v>0</v>
      </c>
      <c r="G70" s="97">
        <v>0</v>
      </c>
      <c r="H70" s="97">
        <v>25</v>
      </c>
      <c r="I70" s="97">
        <v>8</v>
      </c>
      <c r="J70" s="97">
        <v>1</v>
      </c>
      <c r="K70" s="97">
        <v>34</v>
      </c>
      <c r="N70" s="104"/>
      <c r="O70" s="104"/>
      <c r="P70" s="104"/>
      <c r="Q70" s="104"/>
      <c r="R70" s="104"/>
      <c r="S70" s="104"/>
      <c r="T70" s="104"/>
      <c r="U70" s="104"/>
      <c r="V70" s="104"/>
    </row>
    <row r="71" spans="1:22">
      <c r="A71" s="108" t="s">
        <v>18</v>
      </c>
      <c r="B71" s="97">
        <v>0</v>
      </c>
      <c r="C71" s="97">
        <v>0</v>
      </c>
      <c r="D71" s="97">
        <v>0</v>
      </c>
      <c r="E71" s="97">
        <v>18</v>
      </c>
      <c r="F71" s="97">
        <v>66</v>
      </c>
      <c r="G71" s="97">
        <v>715</v>
      </c>
      <c r="H71" s="97">
        <v>45</v>
      </c>
      <c r="I71" s="97">
        <v>0</v>
      </c>
      <c r="J71" s="97">
        <v>0</v>
      </c>
      <c r="K71" s="97">
        <v>844</v>
      </c>
      <c r="N71" s="104"/>
      <c r="O71" s="104"/>
      <c r="P71" s="104"/>
      <c r="Q71" s="104"/>
      <c r="R71" s="104"/>
      <c r="S71" s="104"/>
      <c r="T71" s="104"/>
      <c r="U71" s="104"/>
      <c r="V71" s="104"/>
    </row>
    <row r="72" spans="1:22">
      <c r="A72" s="108" t="s">
        <v>48</v>
      </c>
      <c r="B72" s="97">
        <v>0</v>
      </c>
      <c r="C72" s="97">
        <v>0</v>
      </c>
      <c r="D72" s="97">
        <v>0</v>
      </c>
      <c r="E72" s="97">
        <v>1</v>
      </c>
      <c r="F72" s="97">
        <v>0</v>
      </c>
      <c r="G72" s="97">
        <v>0</v>
      </c>
      <c r="H72" s="97">
        <v>0</v>
      </c>
      <c r="I72" s="97">
        <v>7</v>
      </c>
      <c r="J72" s="97">
        <v>0</v>
      </c>
      <c r="K72" s="97">
        <v>8</v>
      </c>
      <c r="N72" s="104"/>
      <c r="O72" s="104"/>
      <c r="P72" s="104"/>
      <c r="Q72" s="104"/>
      <c r="R72" s="104"/>
      <c r="S72" s="104"/>
      <c r="T72" s="104"/>
      <c r="U72" s="104"/>
      <c r="V72" s="104"/>
    </row>
    <row r="73" spans="1:22">
      <c r="A73" s="108" t="s">
        <v>13</v>
      </c>
      <c r="B73" s="97">
        <v>0</v>
      </c>
      <c r="C73" s="97">
        <v>0</v>
      </c>
      <c r="D73" s="97">
        <v>0</v>
      </c>
      <c r="E73" s="97">
        <v>0</v>
      </c>
      <c r="F73" s="97">
        <v>0</v>
      </c>
      <c r="G73" s="97">
        <v>0</v>
      </c>
      <c r="H73" s="97">
        <v>1</v>
      </c>
      <c r="I73" s="97">
        <v>0</v>
      </c>
      <c r="J73" s="97">
        <v>0</v>
      </c>
      <c r="K73" s="97">
        <v>1</v>
      </c>
      <c r="N73" s="104"/>
      <c r="O73" s="104"/>
      <c r="P73" s="104"/>
      <c r="Q73" s="104"/>
      <c r="R73" s="104"/>
      <c r="S73" s="104"/>
      <c r="T73" s="104"/>
      <c r="U73" s="104"/>
      <c r="V73" s="104"/>
    </row>
    <row r="74" spans="1:22">
      <c r="A74" s="108" t="s">
        <v>14</v>
      </c>
      <c r="B74" s="97">
        <v>0</v>
      </c>
      <c r="C74" s="97">
        <v>0</v>
      </c>
      <c r="D74" s="97">
        <v>5</v>
      </c>
      <c r="E74" s="97">
        <v>28</v>
      </c>
      <c r="F74" s="97">
        <v>257</v>
      </c>
      <c r="G74" s="97">
        <v>654</v>
      </c>
      <c r="H74" s="97">
        <v>193</v>
      </c>
      <c r="I74" s="97">
        <v>43</v>
      </c>
      <c r="J74" s="97">
        <v>25</v>
      </c>
      <c r="K74" s="97">
        <v>1205</v>
      </c>
      <c r="N74" s="104"/>
      <c r="O74" s="104"/>
      <c r="P74" s="104"/>
      <c r="Q74" s="104"/>
      <c r="R74" s="104"/>
      <c r="S74" s="104"/>
      <c r="T74" s="104"/>
      <c r="U74" s="104"/>
      <c r="V74" s="104"/>
    </row>
    <row r="75" spans="1:22">
      <c r="A75" s="108" t="s">
        <v>42</v>
      </c>
      <c r="B75" s="97">
        <v>2</v>
      </c>
      <c r="C75" s="97">
        <v>0</v>
      </c>
      <c r="D75" s="97">
        <v>0</v>
      </c>
      <c r="E75" s="97">
        <v>0</v>
      </c>
      <c r="F75" s="97">
        <v>1</v>
      </c>
      <c r="G75" s="97">
        <v>0</v>
      </c>
      <c r="H75" s="97">
        <v>3</v>
      </c>
      <c r="I75" s="97">
        <v>0</v>
      </c>
      <c r="J75" s="97">
        <v>0</v>
      </c>
      <c r="K75" s="97">
        <v>6</v>
      </c>
      <c r="N75" s="104"/>
      <c r="O75" s="104"/>
      <c r="P75" s="104"/>
      <c r="Q75" s="104"/>
      <c r="R75" s="104"/>
      <c r="S75" s="104"/>
      <c r="T75" s="104"/>
      <c r="U75" s="104"/>
      <c r="V75" s="104"/>
    </row>
    <row r="76" spans="1:22">
      <c r="A76" s="108" t="s">
        <v>54</v>
      </c>
      <c r="B76" s="97">
        <v>0</v>
      </c>
      <c r="C76" s="97">
        <v>0</v>
      </c>
      <c r="D76" s="97">
        <v>0</v>
      </c>
      <c r="E76" s="97">
        <v>0</v>
      </c>
      <c r="F76" s="97">
        <v>0</v>
      </c>
      <c r="G76" s="97">
        <v>0</v>
      </c>
      <c r="H76" s="97">
        <v>0</v>
      </c>
      <c r="I76" s="97">
        <v>6</v>
      </c>
      <c r="J76" s="97">
        <v>0</v>
      </c>
      <c r="K76" s="97">
        <v>6</v>
      </c>
      <c r="N76" s="104"/>
      <c r="O76" s="104"/>
      <c r="P76" s="104"/>
      <c r="Q76" s="104"/>
      <c r="R76" s="104"/>
      <c r="S76" s="104"/>
      <c r="T76" s="104"/>
      <c r="U76" s="104"/>
      <c r="V76" s="104"/>
    </row>
    <row r="77" spans="1:22">
      <c r="A77" s="108" t="s">
        <v>55</v>
      </c>
      <c r="B77" s="97">
        <v>0</v>
      </c>
      <c r="C77" s="97">
        <v>0</v>
      </c>
      <c r="D77" s="97">
        <v>0</v>
      </c>
      <c r="E77" s="97">
        <v>0</v>
      </c>
      <c r="F77" s="97">
        <v>0</v>
      </c>
      <c r="G77" s="97">
        <v>0</v>
      </c>
      <c r="H77" s="97">
        <v>0</v>
      </c>
      <c r="I77" s="97">
        <v>0</v>
      </c>
      <c r="J77" s="97">
        <v>0</v>
      </c>
      <c r="K77" s="97">
        <v>0</v>
      </c>
      <c r="N77" s="2"/>
      <c r="O77" s="2"/>
      <c r="P77" s="2"/>
      <c r="Q77" s="2"/>
      <c r="R77" s="2"/>
      <c r="S77" s="2"/>
      <c r="T77" s="2"/>
      <c r="U77" s="2"/>
      <c r="V77" s="2"/>
    </row>
    <row r="78" spans="1:22">
      <c r="A78" s="108" t="s">
        <v>15</v>
      </c>
      <c r="B78" s="97">
        <v>0</v>
      </c>
      <c r="C78" s="97">
        <v>0</v>
      </c>
      <c r="D78" s="97">
        <v>0</v>
      </c>
      <c r="E78" s="97">
        <v>1</v>
      </c>
      <c r="F78" s="97">
        <v>60</v>
      </c>
      <c r="G78" s="97">
        <v>2</v>
      </c>
      <c r="H78" s="97">
        <v>11</v>
      </c>
      <c r="I78" s="97">
        <v>2</v>
      </c>
      <c r="J78" s="97">
        <v>0</v>
      </c>
      <c r="K78" s="97">
        <v>76</v>
      </c>
      <c r="N78" s="104"/>
      <c r="O78" s="104"/>
      <c r="P78" s="104"/>
      <c r="Q78" s="104"/>
      <c r="R78" s="104"/>
      <c r="S78" s="104"/>
      <c r="T78" s="104"/>
      <c r="U78" s="104"/>
      <c r="V78" s="104"/>
    </row>
    <row r="79" spans="1:22">
      <c r="A79" s="108" t="s">
        <v>56</v>
      </c>
      <c r="B79" s="97">
        <v>0</v>
      </c>
      <c r="C79" s="97">
        <v>0</v>
      </c>
      <c r="D79" s="97">
        <v>0</v>
      </c>
      <c r="E79" s="97">
        <v>0</v>
      </c>
      <c r="F79" s="97">
        <v>1</v>
      </c>
      <c r="G79" s="97">
        <v>0</v>
      </c>
      <c r="H79" s="97">
        <v>0</v>
      </c>
      <c r="I79" s="97">
        <v>0</v>
      </c>
      <c r="J79" s="97">
        <v>0</v>
      </c>
      <c r="K79" s="97">
        <v>1</v>
      </c>
      <c r="N79" s="104"/>
      <c r="O79" s="104"/>
      <c r="P79" s="104"/>
      <c r="Q79" s="104"/>
      <c r="R79" s="104"/>
      <c r="S79" s="104"/>
      <c r="T79" s="104"/>
      <c r="U79" s="104"/>
      <c r="V79" s="104"/>
    </row>
    <row r="80" spans="1:22">
      <c r="A80" s="108" t="s">
        <v>49</v>
      </c>
      <c r="B80" s="97">
        <v>0</v>
      </c>
      <c r="C80" s="97">
        <v>0</v>
      </c>
      <c r="D80" s="97">
        <v>0</v>
      </c>
      <c r="E80" s="97">
        <v>0</v>
      </c>
      <c r="F80" s="97">
        <v>19</v>
      </c>
      <c r="G80" s="97">
        <v>21</v>
      </c>
      <c r="H80" s="97">
        <v>21</v>
      </c>
      <c r="I80" s="97">
        <v>14</v>
      </c>
      <c r="J80" s="97">
        <v>1</v>
      </c>
      <c r="K80" s="97">
        <v>76</v>
      </c>
      <c r="N80" s="104"/>
      <c r="O80" s="104"/>
      <c r="P80" s="104"/>
      <c r="Q80" s="104"/>
      <c r="R80" s="104"/>
      <c r="S80" s="104"/>
      <c r="T80" s="104"/>
      <c r="U80" s="104"/>
      <c r="V80" s="104"/>
    </row>
    <row r="81" spans="1:23">
      <c r="A81" s="108" t="s">
        <v>16</v>
      </c>
      <c r="B81" s="97">
        <v>0</v>
      </c>
      <c r="C81" s="97">
        <v>0</v>
      </c>
      <c r="D81" s="97">
        <v>0</v>
      </c>
      <c r="E81" s="97">
        <v>0</v>
      </c>
      <c r="F81" s="97">
        <v>0</v>
      </c>
      <c r="G81" s="97">
        <v>0</v>
      </c>
      <c r="H81" s="97">
        <v>0</v>
      </c>
      <c r="I81" s="97">
        <v>0</v>
      </c>
      <c r="J81" s="97">
        <v>1</v>
      </c>
      <c r="K81" s="97">
        <v>1</v>
      </c>
      <c r="N81" s="104"/>
      <c r="O81" s="104"/>
      <c r="P81" s="104"/>
      <c r="Q81" s="104"/>
      <c r="R81" s="104"/>
      <c r="S81" s="104"/>
      <c r="T81" s="104"/>
      <c r="U81" s="104"/>
      <c r="V81" s="104"/>
    </row>
    <row r="82" spans="1:23">
      <c r="A82" s="108" t="s">
        <v>17</v>
      </c>
      <c r="B82" s="97">
        <v>0</v>
      </c>
      <c r="C82" s="97">
        <v>0</v>
      </c>
      <c r="D82" s="97">
        <v>0</v>
      </c>
      <c r="E82" s="97">
        <v>0</v>
      </c>
      <c r="F82" s="97">
        <v>500</v>
      </c>
      <c r="G82" s="97">
        <v>500</v>
      </c>
      <c r="H82" s="97">
        <v>500</v>
      </c>
      <c r="I82" s="97">
        <v>1</v>
      </c>
      <c r="J82" s="97">
        <v>0</v>
      </c>
      <c r="K82" s="97">
        <v>1501</v>
      </c>
      <c r="N82" s="104"/>
      <c r="O82" s="104"/>
      <c r="P82" s="104"/>
      <c r="Q82" s="104"/>
      <c r="R82" s="104"/>
      <c r="S82" s="104"/>
      <c r="T82" s="104"/>
      <c r="U82" s="104"/>
      <c r="V82" s="104"/>
    </row>
    <row r="83" spans="1:23">
      <c r="A83" s="112" t="s">
        <v>24</v>
      </c>
      <c r="B83" s="167">
        <f t="shared" ref="B83:K83" si="20">SUM(B50:B82)</f>
        <v>2</v>
      </c>
      <c r="C83" s="167">
        <f t="shared" si="20"/>
        <v>17</v>
      </c>
      <c r="D83" s="167">
        <f t="shared" si="20"/>
        <v>104</v>
      </c>
      <c r="E83" s="167">
        <f t="shared" si="20"/>
        <v>356</v>
      </c>
      <c r="F83" s="167">
        <f t="shared" si="20"/>
        <v>4881</v>
      </c>
      <c r="G83" s="167">
        <f t="shared" si="20"/>
        <v>10619</v>
      </c>
      <c r="H83" s="167">
        <f t="shared" si="20"/>
        <v>7248</v>
      </c>
      <c r="I83" s="167">
        <f t="shared" si="20"/>
        <v>609</v>
      </c>
      <c r="J83" s="167">
        <f t="shared" si="20"/>
        <v>136</v>
      </c>
      <c r="K83" s="167">
        <f t="shared" si="20"/>
        <v>23972</v>
      </c>
    </row>
    <row r="84" spans="1:23">
      <c r="B84" s="97"/>
      <c r="C84" s="97"/>
      <c r="D84" s="97"/>
      <c r="E84" s="97"/>
      <c r="F84" s="97"/>
      <c r="G84" s="97"/>
      <c r="H84" s="97"/>
      <c r="I84" s="97"/>
      <c r="J84" s="97"/>
      <c r="K84" s="97"/>
    </row>
    <row r="85" spans="1:23">
      <c r="B85" s="97"/>
      <c r="C85" s="97"/>
      <c r="D85" s="97"/>
      <c r="E85" s="97"/>
      <c r="F85" s="97"/>
      <c r="G85" s="97"/>
      <c r="H85" s="97"/>
      <c r="I85" s="97"/>
      <c r="J85" s="97"/>
      <c r="K85" s="97"/>
    </row>
    <row r="86" spans="1:23">
      <c r="A86" s="107" t="s">
        <v>144</v>
      </c>
      <c r="B86" s="97" t="s">
        <v>20</v>
      </c>
      <c r="C86" s="97"/>
      <c r="D86" s="97"/>
      <c r="E86" s="97"/>
      <c r="F86" s="97" t="s">
        <v>21</v>
      </c>
      <c r="G86" s="97"/>
      <c r="H86" s="97"/>
      <c r="I86" s="97"/>
      <c r="J86" s="97"/>
      <c r="K86" s="97"/>
    </row>
    <row r="87" spans="1:23">
      <c r="A87" s="6" t="s">
        <v>19</v>
      </c>
      <c r="B87" s="40">
        <v>14</v>
      </c>
      <c r="C87" s="40">
        <v>19</v>
      </c>
      <c r="D87" s="40">
        <v>24</v>
      </c>
      <c r="E87" s="40">
        <v>29</v>
      </c>
      <c r="F87" s="40">
        <v>4</v>
      </c>
      <c r="G87" s="40">
        <v>9</v>
      </c>
      <c r="H87" s="40">
        <v>14</v>
      </c>
      <c r="I87" s="40">
        <v>19</v>
      </c>
      <c r="J87" s="40">
        <v>24</v>
      </c>
      <c r="K87" s="40" t="s">
        <v>24</v>
      </c>
      <c r="M87" s="1" t="s">
        <v>145</v>
      </c>
      <c r="N87" s="105">
        <v>41013</v>
      </c>
      <c r="O87" s="105">
        <v>41018</v>
      </c>
      <c r="P87" s="105">
        <v>41023</v>
      </c>
      <c r="Q87" s="105">
        <v>41028</v>
      </c>
      <c r="R87" s="105">
        <v>41033</v>
      </c>
      <c r="S87" s="105">
        <v>41038</v>
      </c>
      <c r="T87" s="105">
        <v>41043</v>
      </c>
      <c r="U87" s="105">
        <v>41048</v>
      </c>
      <c r="V87" s="105">
        <v>41053</v>
      </c>
      <c r="W87" s="1" t="s">
        <v>24</v>
      </c>
    </row>
    <row r="88" spans="1:23">
      <c r="A88" s="3" t="s">
        <v>1</v>
      </c>
      <c r="B88" s="97">
        <v>0</v>
      </c>
      <c r="C88" s="97">
        <v>0</v>
      </c>
      <c r="D88" s="97">
        <v>0</v>
      </c>
      <c r="E88" s="97">
        <v>1</v>
      </c>
      <c r="F88" s="97">
        <v>18</v>
      </c>
      <c r="G88" s="97">
        <v>21</v>
      </c>
      <c r="H88" s="97">
        <v>64</v>
      </c>
      <c r="I88" s="97">
        <v>43</v>
      </c>
      <c r="J88" s="97">
        <v>50</v>
      </c>
      <c r="K88" s="97">
        <v>197</v>
      </c>
      <c r="M88" s="2" t="s">
        <v>1</v>
      </c>
      <c r="N88" s="104">
        <f t="shared" ref="N88:V88" si="21">B88/$K88</f>
        <v>0</v>
      </c>
      <c r="O88" s="104">
        <f t="shared" si="21"/>
        <v>0</v>
      </c>
      <c r="P88" s="104">
        <f t="shared" si="21"/>
        <v>0</v>
      </c>
      <c r="Q88" s="104">
        <f t="shared" si="21"/>
        <v>5.076142131979695E-3</v>
      </c>
      <c r="R88" s="104">
        <f t="shared" si="21"/>
        <v>9.1370558375634514E-2</v>
      </c>
      <c r="S88" s="104">
        <f t="shared" si="21"/>
        <v>0.1065989847715736</v>
      </c>
      <c r="T88" s="104">
        <f t="shared" si="21"/>
        <v>0.32487309644670048</v>
      </c>
      <c r="U88" s="104">
        <f t="shared" si="21"/>
        <v>0.21827411167512689</v>
      </c>
      <c r="V88" s="104">
        <f t="shared" si="21"/>
        <v>0.25380710659898476</v>
      </c>
      <c r="W88" s="106">
        <f>SUM(N88:V88)</f>
        <v>1</v>
      </c>
    </row>
    <row r="89" spans="1:23">
      <c r="A89" s="3" t="s">
        <v>51</v>
      </c>
      <c r="B89" s="97">
        <v>0</v>
      </c>
      <c r="C89" s="97">
        <v>0</v>
      </c>
      <c r="D89" s="97">
        <v>0</v>
      </c>
      <c r="E89" s="97">
        <v>0</v>
      </c>
      <c r="F89" s="97">
        <v>0</v>
      </c>
      <c r="G89" s="97">
        <v>0</v>
      </c>
      <c r="H89" s="97">
        <v>0</v>
      </c>
      <c r="I89" s="97">
        <v>0</v>
      </c>
      <c r="J89" s="97">
        <v>0</v>
      </c>
      <c r="K89" s="97">
        <v>0</v>
      </c>
      <c r="M89" s="2" t="s">
        <v>43</v>
      </c>
      <c r="N89" s="104">
        <f t="shared" ref="N89:V90" si="22">B91/$K91</f>
        <v>0</v>
      </c>
      <c r="O89" s="104">
        <f t="shared" si="22"/>
        <v>0</v>
      </c>
      <c r="P89" s="104">
        <f t="shared" si="22"/>
        <v>0</v>
      </c>
      <c r="Q89" s="104">
        <f t="shared" si="22"/>
        <v>0</v>
      </c>
      <c r="R89" s="104">
        <f t="shared" si="22"/>
        <v>0.4</v>
      </c>
      <c r="S89" s="104">
        <f t="shared" si="22"/>
        <v>0.6</v>
      </c>
      <c r="T89" s="104">
        <f t="shared" si="22"/>
        <v>0</v>
      </c>
      <c r="U89" s="104">
        <f t="shared" si="22"/>
        <v>0</v>
      </c>
      <c r="V89" s="104">
        <f t="shared" si="22"/>
        <v>0</v>
      </c>
      <c r="W89" s="106">
        <f>SUM(N89:V89)</f>
        <v>1</v>
      </c>
    </row>
    <row r="90" spans="1:23">
      <c r="A90" s="3" t="s">
        <v>47</v>
      </c>
      <c r="B90" s="97">
        <v>0</v>
      </c>
      <c r="C90" s="97">
        <v>0</v>
      </c>
      <c r="D90" s="97">
        <v>0</v>
      </c>
      <c r="E90" s="97">
        <v>0</v>
      </c>
      <c r="F90" s="97">
        <v>0</v>
      </c>
      <c r="G90" s="97">
        <v>0</v>
      </c>
      <c r="H90" s="97">
        <v>1</v>
      </c>
      <c r="I90" s="97">
        <v>0</v>
      </c>
      <c r="J90" s="97">
        <v>0</v>
      </c>
      <c r="K90" s="97">
        <v>1</v>
      </c>
      <c r="M90" s="2" t="s">
        <v>2</v>
      </c>
      <c r="N90" s="104">
        <f t="shared" si="22"/>
        <v>0</v>
      </c>
      <c r="O90" s="104">
        <f t="shared" si="22"/>
        <v>0.13475177304964539</v>
      </c>
      <c r="P90" s="104">
        <f t="shared" si="22"/>
        <v>3.9007092198581561E-2</v>
      </c>
      <c r="Q90" s="104">
        <f t="shared" si="22"/>
        <v>0.12411347517730496</v>
      </c>
      <c r="R90" s="104">
        <f t="shared" si="22"/>
        <v>0.450354609929078</v>
      </c>
      <c r="S90" s="104">
        <f t="shared" si="22"/>
        <v>0.21276595744680851</v>
      </c>
      <c r="T90" s="104">
        <f t="shared" si="22"/>
        <v>3.1914893617021274E-2</v>
      </c>
      <c r="U90" s="104">
        <f t="shared" si="22"/>
        <v>0</v>
      </c>
      <c r="V90" s="104">
        <f t="shared" si="22"/>
        <v>7.0921985815602835E-3</v>
      </c>
      <c r="W90" s="106">
        <f t="shared" ref="W90:W95" si="23">SUM(N90:V90)</f>
        <v>1</v>
      </c>
    </row>
    <row r="91" spans="1:23">
      <c r="A91" s="3" t="s">
        <v>43</v>
      </c>
      <c r="B91" s="97">
        <v>0</v>
      </c>
      <c r="C91" s="97">
        <v>0</v>
      </c>
      <c r="D91" s="97">
        <v>0</v>
      </c>
      <c r="E91" s="97">
        <v>0</v>
      </c>
      <c r="F91" s="97">
        <v>2</v>
      </c>
      <c r="G91" s="97">
        <v>3</v>
      </c>
      <c r="H91" s="97">
        <v>0</v>
      </c>
      <c r="I91" s="97">
        <v>0</v>
      </c>
      <c r="J91" s="97">
        <v>0</v>
      </c>
      <c r="K91" s="97">
        <v>5</v>
      </c>
      <c r="M91" s="2" t="s">
        <v>50</v>
      </c>
      <c r="N91" s="104">
        <f t="shared" ref="N91:V91" si="24">(B94+B95+B96)/($K94+$K95+$K96)</f>
        <v>9.6774193548387094E-2</v>
      </c>
      <c r="O91" s="104">
        <f t="shared" si="24"/>
        <v>0</v>
      </c>
      <c r="P91" s="104">
        <f t="shared" si="24"/>
        <v>0.19354838709677419</v>
      </c>
      <c r="Q91" s="104">
        <f t="shared" si="24"/>
        <v>0.17741935483870969</v>
      </c>
      <c r="R91" s="104">
        <f t="shared" si="24"/>
        <v>0.19354838709677419</v>
      </c>
      <c r="S91" s="104">
        <f t="shared" si="24"/>
        <v>0.20967741935483872</v>
      </c>
      <c r="T91" s="104">
        <f t="shared" si="24"/>
        <v>4.8387096774193547E-2</v>
      </c>
      <c r="U91" s="104">
        <f t="shared" si="24"/>
        <v>3.2258064516129031E-2</v>
      </c>
      <c r="V91" s="104">
        <f t="shared" si="24"/>
        <v>4.8387096774193547E-2</v>
      </c>
      <c r="W91" s="106">
        <f t="shared" si="23"/>
        <v>0.99999999999999989</v>
      </c>
    </row>
    <row r="92" spans="1:23">
      <c r="A92" s="3" t="s">
        <v>2</v>
      </c>
      <c r="B92" s="97">
        <v>0</v>
      </c>
      <c r="C92" s="97">
        <v>38</v>
      </c>
      <c r="D92" s="97">
        <v>11</v>
      </c>
      <c r="E92" s="97">
        <v>35</v>
      </c>
      <c r="F92" s="97">
        <v>127</v>
      </c>
      <c r="G92" s="97">
        <v>60</v>
      </c>
      <c r="H92" s="97">
        <v>9</v>
      </c>
      <c r="I92" s="97">
        <v>0</v>
      </c>
      <c r="J92" s="97">
        <v>2</v>
      </c>
      <c r="K92" s="97">
        <v>282</v>
      </c>
      <c r="M92" s="2" t="s">
        <v>7</v>
      </c>
      <c r="N92" s="104">
        <f t="shared" ref="N92:V92" si="25">B98/$K98</f>
        <v>0</v>
      </c>
      <c r="O92" s="104">
        <f t="shared" si="25"/>
        <v>0</v>
      </c>
      <c r="P92" s="104">
        <f t="shared" si="25"/>
        <v>0</v>
      </c>
      <c r="Q92" s="104">
        <f t="shared" si="25"/>
        <v>0</v>
      </c>
      <c r="R92" s="104">
        <f t="shared" si="25"/>
        <v>0</v>
      </c>
      <c r="S92" s="104">
        <f t="shared" si="25"/>
        <v>7.407407407407407E-2</v>
      </c>
      <c r="T92" s="104">
        <f t="shared" si="25"/>
        <v>0.37037037037037035</v>
      </c>
      <c r="U92" s="104">
        <f t="shared" si="25"/>
        <v>0.14814814814814814</v>
      </c>
      <c r="V92" s="104">
        <f t="shared" si="25"/>
        <v>0.40740740740740738</v>
      </c>
      <c r="W92" s="106">
        <f t="shared" si="23"/>
        <v>1</v>
      </c>
    </row>
    <row r="93" spans="1:23">
      <c r="A93" s="3" t="s">
        <v>45</v>
      </c>
      <c r="B93" s="97">
        <v>2</v>
      </c>
      <c r="C93" s="97">
        <v>2</v>
      </c>
      <c r="D93" s="97">
        <v>0</v>
      </c>
      <c r="E93" s="97">
        <v>0</v>
      </c>
      <c r="F93" s="97">
        <v>0</v>
      </c>
      <c r="G93" s="97">
        <v>2</v>
      </c>
      <c r="H93" s="97">
        <v>3</v>
      </c>
      <c r="I93" s="97">
        <v>2</v>
      </c>
      <c r="J93" s="97">
        <v>2</v>
      </c>
      <c r="K93" s="97">
        <v>13</v>
      </c>
      <c r="M93" s="2" t="s">
        <v>8</v>
      </c>
      <c r="N93" s="104">
        <f t="shared" ref="N93:V93" si="26">B102/$K102</f>
        <v>0</v>
      </c>
      <c r="O93" s="104">
        <f t="shared" si="26"/>
        <v>0</v>
      </c>
      <c r="P93" s="104">
        <f t="shared" si="26"/>
        <v>0</v>
      </c>
      <c r="Q93" s="104">
        <f t="shared" si="26"/>
        <v>0</v>
      </c>
      <c r="R93" s="104">
        <f t="shared" si="26"/>
        <v>0</v>
      </c>
      <c r="S93" s="104">
        <f t="shared" si="26"/>
        <v>0.13333333333333333</v>
      </c>
      <c r="T93" s="104">
        <f t="shared" si="26"/>
        <v>0.4</v>
      </c>
      <c r="U93" s="104">
        <f t="shared" si="26"/>
        <v>0.26666666666666666</v>
      </c>
      <c r="V93" s="104">
        <f t="shared" si="26"/>
        <v>0.2</v>
      </c>
      <c r="W93" s="106">
        <f t="shared" si="23"/>
        <v>1</v>
      </c>
    </row>
    <row r="94" spans="1:23">
      <c r="A94" s="3" t="s">
        <v>3</v>
      </c>
      <c r="B94" s="97">
        <v>6</v>
      </c>
      <c r="C94" s="97">
        <v>0</v>
      </c>
      <c r="D94" s="97">
        <v>12</v>
      </c>
      <c r="E94" s="97">
        <v>10</v>
      </c>
      <c r="F94" s="97">
        <v>11</v>
      </c>
      <c r="G94" s="97">
        <v>12</v>
      </c>
      <c r="H94" s="97">
        <v>3</v>
      </c>
      <c r="I94" s="97">
        <v>2</v>
      </c>
      <c r="J94" s="97">
        <v>3</v>
      </c>
      <c r="K94" s="97">
        <v>59</v>
      </c>
      <c r="M94" s="2" t="s">
        <v>142</v>
      </c>
      <c r="N94" s="104">
        <f t="shared" ref="N94:V94" si="27">(B106+B107+B108+B109+B112)/($K106+$K107+$K108+$K109+$K112)</f>
        <v>2.7961078179174589E-2</v>
      </c>
      <c r="O94" s="104">
        <f t="shared" si="27"/>
        <v>3.2434850687842521E-3</v>
      </c>
      <c r="P94" s="104">
        <f t="shared" si="27"/>
        <v>0</v>
      </c>
      <c r="Q94" s="104">
        <f t="shared" si="27"/>
        <v>1.4539760653170786E-3</v>
      </c>
      <c r="R94" s="104">
        <f t="shared" si="27"/>
        <v>6.2632815121351076E-2</v>
      </c>
      <c r="S94" s="104">
        <f t="shared" si="27"/>
        <v>0.30242702158595236</v>
      </c>
      <c r="T94" s="104">
        <f t="shared" si="27"/>
        <v>0.59355776758751821</v>
      </c>
      <c r="U94" s="104">
        <f t="shared" si="27"/>
        <v>7.8291018901688846E-3</v>
      </c>
      <c r="V94" s="104">
        <f t="shared" si="27"/>
        <v>8.9475450173358685E-4</v>
      </c>
      <c r="W94" s="106">
        <f t="shared" si="23"/>
        <v>1</v>
      </c>
    </row>
    <row r="95" spans="1:23">
      <c r="A95" s="3" t="s">
        <v>4</v>
      </c>
      <c r="B95" s="97">
        <v>0</v>
      </c>
      <c r="C95" s="97">
        <v>0</v>
      </c>
      <c r="D95" s="97">
        <v>0</v>
      </c>
      <c r="E95" s="97">
        <v>1</v>
      </c>
      <c r="F95" s="97">
        <v>1</v>
      </c>
      <c r="G95" s="97">
        <v>1</v>
      </c>
      <c r="H95" s="97">
        <v>0</v>
      </c>
      <c r="I95" s="97">
        <v>0</v>
      </c>
      <c r="J95" s="97">
        <v>0</v>
      </c>
      <c r="K95" s="97">
        <v>3</v>
      </c>
      <c r="M95" s="2" t="s">
        <v>42</v>
      </c>
      <c r="N95" s="104">
        <f t="shared" ref="N95:V95" si="28">B113/$K113</f>
        <v>0.52074688796680502</v>
      </c>
      <c r="O95" s="104">
        <f t="shared" si="28"/>
        <v>0.47717842323651455</v>
      </c>
      <c r="P95" s="104">
        <f t="shared" si="28"/>
        <v>0</v>
      </c>
      <c r="Q95" s="104">
        <f t="shared" si="28"/>
        <v>0</v>
      </c>
      <c r="R95" s="104">
        <f t="shared" si="28"/>
        <v>2.0746887966804979E-3</v>
      </c>
      <c r="S95" s="104">
        <f t="shared" si="28"/>
        <v>0</v>
      </c>
      <c r="T95" s="104">
        <f t="shared" si="28"/>
        <v>0</v>
      </c>
      <c r="U95" s="104">
        <f t="shared" si="28"/>
        <v>0</v>
      </c>
      <c r="V95" s="104">
        <f t="shared" si="28"/>
        <v>0</v>
      </c>
      <c r="W95" s="106">
        <f t="shared" si="23"/>
        <v>1</v>
      </c>
    </row>
    <row r="96" spans="1:23">
      <c r="A96" s="3" t="s">
        <v>50</v>
      </c>
      <c r="B96" s="97">
        <v>0</v>
      </c>
      <c r="C96" s="97">
        <v>0</v>
      </c>
      <c r="D96" s="97">
        <v>0</v>
      </c>
      <c r="E96" s="97">
        <v>0</v>
      </c>
      <c r="F96" s="97">
        <v>0</v>
      </c>
      <c r="G96" s="97">
        <v>0</v>
      </c>
      <c r="H96" s="97">
        <v>0</v>
      </c>
      <c r="I96" s="97">
        <v>0</v>
      </c>
      <c r="J96" s="97">
        <v>0</v>
      </c>
      <c r="K96" s="97">
        <v>0</v>
      </c>
      <c r="M96" s="2" t="s">
        <v>49</v>
      </c>
      <c r="N96" s="104">
        <f t="shared" ref="N96:W96" si="29">(B116+B117+B118)/($K116+$K117+$K118)</f>
        <v>0</v>
      </c>
      <c r="O96" s="104">
        <f t="shared" si="29"/>
        <v>0</v>
      </c>
      <c r="P96" s="104">
        <f t="shared" si="29"/>
        <v>0</v>
      </c>
      <c r="Q96" s="104">
        <f t="shared" si="29"/>
        <v>0</v>
      </c>
      <c r="R96" s="104">
        <f t="shared" si="29"/>
        <v>0.49523809523809526</v>
      </c>
      <c r="S96" s="104">
        <f t="shared" si="29"/>
        <v>0.14285714285714285</v>
      </c>
      <c r="T96" s="104">
        <f t="shared" si="29"/>
        <v>0.11428571428571428</v>
      </c>
      <c r="U96" s="104">
        <f t="shared" si="29"/>
        <v>9.5238095238095233E-2</v>
      </c>
      <c r="V96" s="104">
        <f t="shared" si="29"/>
        <v>0.15238095238095239</v>
      </c>
      <c r="W96" s="104">
        <f t="shared" si="29"/>
        <v>1</v>
      </c>
    </row>
    <row r="97" spans="1:23">
      <c r="A97" s="3" t="s">
        <v>6</v>
      </c>
      <c r="B97" s="97">
        <v>0</v>
      </c>
      <c r="C97" s="97">
        <v>0</v>
      </c>
      <c r="D97" s="97">
        <v>0</v>
      </c>
      <c r="E97" s="97">
        <v>0</v>
      </c>
      <c r="F97" s="97">
        <v>0</v>
      </c>
      <c r="G97" s="97">
        <v>0</v>
      </c>
      <c r="H97" s="97">
        <v>0</v>
      </c>
      <c r="I97" s="97">
        <v>0</v>
      </c>
      <c r="J97" s="97">
        <v>0</v>
      </c>
      <c r="K97" s="97">
        <v>0</v>
      </c>
      <c r="M97" s="2" t="s">
        <v>17</v>
      </c>
      <c r="N97" s="104">
        <f t="shared" ref="N97:V97" si="30">B120/$K120</f>
        <v>0</v>
      </c>
      <c r="O97" s="104">
        <f t="shared" si="30"/>
        <v>0</v>
      </c>
      <c r="P97" s="104">
        <f t="shared" si="30"/>
        <v>0</v>
      </c>
      <c r="Q97" s="104">
        <f t="shared" si="30"/>
        <v>0</v>
      </c>
      <c r="R97" s="104">
        <f t="shared" si="30"/>
        <v>0</v>
      </c>
      <c r="S97" s="104">
        <f t="shared" si="30"/>
        <v>0</v>
      </c>
      <c r="T97" s="104">
        <f t="shared" si="30"/>
        <v>0.58229813664596275</v>
      </c>
      <c r="U97" s="104">
        <f t="shared" si="30"/>
        <v>0.38839285714285715</v>
      </c>
      <c r="V97" s="104">
        <f t="shared" si="30"/>
        <v>2.9309006211180124E-2</v>
      </c>
      <c r="W97" s="104">
        <f>(K117+K118+K119)/($K117+$K118+$K119)</f>
        <v>1</v>
      </c>
    </row>
    <row r="98" spans="1:23">
      <c r="A98" s="3" t="s">
        <v>7</v>
      </c>
      <c r="B98" s="97">
        <v>0</v>
      </c>
      <c r="C98" s="97">
        <v>0</v>
      </c>
      <c r="D98" s="97">
        <v>0</v>
      </c>
      <c r="E98" s="97">
        <v>0</v>
      </c>
      <c r="F98" s="97">
        <v>0</v>
      </c>
      <c r="G98" s="97">
        <v>2</v>
      </c>
      <c r="H98" s="97">
        <v>10</v>
      </c>
      <c r="I98" s="97">
        <v>4</v>
      </c>
      <c r="J98" s="97">
        <v>11</v>
      </c>
      <c r="K98" s="97">
        <v>27</v>
      </c>
      <c r="M98" s="2"/>
      <c r="N98" s="104"/>
      <c r="O98" s="104"/>
      <c r="P98" s="104"/>
      <c r="Q98" s="104"/>
      <c r="R98" s="104"/>
      <c r="S98" s="104"/>
      <c r="T98" s="104"/>
      <c r="U98" s="104"/>
      <c r="V98" s="104"/>
      <c r="W98" s="2"/>
    </row>
    <row r="99" spans="1:23">
      <c r="A99" s="3" t="s">
        <v>52</v>
      </c>
      <c r="B99" s="97">
        <v>0</v>
      </c>
      <c r="C99" s="97">
        <v>0</v>
      </c>
      <c r="D99" s="97">
        <v>0</v>
      </c>
      <c r="E99" s="97">
        <v>0</v>
      </c>
      <c r="F99" s="97">
        <v>0</v>
      </c>
      <c r="G99" s="97">
        <v>0</v>
      </c>
      <c r="H99" s="97">
        <v>0</v>
      </c>
      <c r="I99" s="97">
        <v>0</v>
      </c>
      <c r="J99" s="97">
        <v>0</v>
      </c>
      <c r="K99" s="97">
        <v>0</v>
      </c>
    </row>
    <row r="100" spans="1:23">
      <c r="A100" s="3" t="s">
        <v>53</v>
      </c>
      <c r="B100" s="97">
        <v>0</v>
      </c>
      <c r="C100" s="97">
        <v>0</v>
      </c>
      <c r="D100" s="97">
        <v>0</v>
      </c>
      <c r="E100" s="97">
        <v>0</v>
      </c>
      <c r="F100" s="97">
        <v>0</v>
      </c>
      <c r="G100" s="97">
        <v>0</v>
      </c>
      <c r="H100" s="97">
        <v>1</v>
      </c>
      <c r="I100" s="97">
        <v>1</v>
      </c>
      <c r="J100" s="97">
        <v>0</v>
      </c>
      <c r="K100" s="97">
        <v>2</v>
      </c>
    </row>
    <row r="101" spans="1:23">
      <c r="A101" s="3" t="s">
        <v>44</v>
      </c>
      <c r="B101" s="97">
        <v>0</v>
      </c>
      <c r="C101" s="97">
        <v>0</v>
      </c>
      <c r="D101" s="97">
        <v>0</v>
      </c>
      <c r="E101" s="97">
        <v>0</v>
      </c>
      <c r="F101" s="97">
        <v>0</v>
      </c>
      <c r="G101" s="97">
        <v>1</v>
      </c>
      <c r="H101" s="97">
        <v>0</v>
      </c>
      <c r="I101" s="97">
        <v>0</v>
      </c>
      <c r="J101" s="97">
        <v>0</v>
      </c>
      <c r="K101" s="97">
        <v>1</v>
      </c>
    </row>
    <row r="102" spans="1:23">
      <c r="A102" s="3" t="s">
        <v>8</v>
      </c>
      <c r="B102" s="97">
        <v>0</v>
      </c>
      <c r="C102" s="97">
        <v>0</v>
      </c>
      <c r="D102" s="97">
        <v>0</v>
      </c>
      <c r="E102" s="97">
        <v>0</v>
      </c>
      <c r="F102" s="97">
        <v>0</v>
      </c>
      <c r="G102" s="97">
        <v>4</v>
      </c>
      <c r="H102" s="97">
        <v>12</v>
      </c>
      <c r="I102" s="97">
        <v>8</v>
      </c>
      <c r="J102" s="97">
        <v>6</v>
      </c>
      <c r="K102" s="97">
        <v>30</v>
      </c>
    </row>
    <row r="103" spans="1:23">
      <c r="A103" s="3" t="s">
        <v>9</v>
      </c>
      <c r="B103" s="97">
        <v>0</v>
      </c>
      <c r="C103" s="97">
        <v>0</v>
      </c>
      <c r="D103" s="97">
        <v>0</v>
      </c>
      <c r="E103" s="97">
        <v>0</v>
      </c>
      <c r="F103" s="97">
        <v>133</v>
      </c>
      <c r="G103" s="97">
        <v>290</v>
      </c>
      <c r="H103" s="97">
        <v>84</v>
      </c>
      <c r="I103" s="97">
        <v>56</v>
      </c>
      <c r="J103" s="97">
        <v>11</v>
      </c>
      <c r="K103" s="97">
        <v>574</v>
      </c>
    </row>
    <row r="104" spans="1:23">
      <c r="A104" s="3" t="s">
        <v>46</v>
      </c>
      <c r="B104" s="97">
        <v>0</v>
      </c>
      <c r="C104" s="97">
        <v>0</v>
      </c>
      <c r="D104" s="97">
        <v>0</v>
      </c>
      <c r="E104" s="97">
        <v>0</v>
      </c>
      <c r="F104" s="97">
        <v>0</v>
      </c>
      <c r="G104" s="97">
        <v>0</v>
      </c>
      <c r="H104" s="97">
        <v>1</v>
      </c>
      <c r="I104" s="97">
        <v>0</v>
      </c>
      <c r="J104" s="97">
        <v>0</v>
      </c>
      <c r="K104" s="97">
        <v>1</v>
      </c>
    </row>
    <row r="105" spans="1:23">
      <c r="A105" s="3" t="s">
        <v>10</v>
      </c>
      <c r="B105" s="97">
        <v>0</v>
      </c>
      <c r="C105" s="97">
        <v>0</v>
      </c>
      <c r="D105" s="97">
        <v>0</v>
      </c>
      <c r="E105" s="97">
        <v>0</v>
      </c>
      <c r="F105" s="97">
        <v>1</v>
      </c>
      <c r="G105" s="97">
        <v>7</v>
      </c>
      <c r="H105" s="97">
        <v>113</v>
      </c>
      <c r="I105" s="97">
        <v>0</v>
      </c>
      <c r="J105" s="97">
        <v>0</v>
      </c>
      <c r="K105" s="97">
        <v>121</v>
      </c>
    </row>
    <row r="106" spans="1:23">
      <c r="A106" s="3" t="s">
        <v>11</v>
      </c>
      <c r="B106" s="97">
        <v>0</v>
      </c>
      <c r="C106" s="97">
        <v>0</v>
      </c>
      <c r="D106" s="97">
        <v>0</v>
      </c>
      <c r="E106" s="97">
        <v>0</v>
      </c>
      <c r="F106" s="97">
        <v>84</v>
      </c>
      <c r="G106" s="97">
        <v>2125</v>
      </c>
      <c r="H106" s="97">
        <v>1850</v>
      </c>
      <c r="I106" s="97">
        <v>39</v>
      </c>
      <c r="J106" s="97">
        <v>2</v>
      </c>
      <c r="K106" s="97">
        <v>4100</v>
      </c>
    </row>
    <row r="107" spans="1:23">
      <c r="A107" s="3" t="s">
        <v>12</v>
      </c>
      <c r="B107" s="97">
        <v>0</v>
      </c>
      <c r="C107" s="97">
        <v>0</v>
      </c>
      <c r="D107" s="97">
        <v>0</v>
      </c>
      <c r="E107" s="97">
        <v>13</v>
      </c>
      <c r="F107" s="97">
        <v>47</v>
      </c>
      <c r="G107" s="97">
        <v>105</v>
      </c>
      <c r="H107" s="97">
        <v>38</v>
      </c>
      <c r="I107" s="97">
        <v>15</v>
      </c>
      <c r="J107" s="97">
        <v>1</v>
      </c>
      <c r="K107" s="97">
        <v>219</v>
      </c>
    </row>
    <row r="108" spans="1:23">
      <c r="A108" s="3" t="s">
        <v>33</v>
      </c>
      <c r="B108" s="97">
        <v>0</v>
      </c>
      <c r="C108" s="97">
        <v>0</v>
      </c>
      <c r="D108" s="97">
        <v>0</v>
      </c>
      <c r="E108" s="97">
        <v>0</v>
      </c>
      <c r="F108" s="97">
        <v>0</v>
      </c>
      <c r="G108" s="97">
        <v>2</v>
      </c>
      <c r="H108" s="97">
        <v>1</v>
      </c>
      <c r="I108" s="97">
        <v>0</v>
      </c>
      <c r="J108" s="97">
        <v>0</v>
      </c>
      <c r="K108" s="97">
        <v>3</v>
      </c>
    </row>
    <row r="109" spans="1:23">
      <c r="A109" s="3" t="s">
        <v>18</v>
      </c>
      <c r="B109" s="97">
        <v>0</v>
      </c>
      <c r="C109" s="97">
        <v>0</v>
      </c>
      <c r="D109" s="97">
        <v>0</v>
      </c>
      <c r="E109" s="97">
        <v>0</v>
      </c>
      <c r="F109" s="97">
        <v>79</v>
      </c>
      <c r="G109" s="97">
        <v>315</v>
      </c>
      <c r="H109" s="97">
        <v>2934</v>
      </c>
      <c r="I109" s="97">
        <v>5</v>
      </c>
      <c r="J109" s="97">
        <v>3</v>
      </c>
      <c r="K109" s="97">
        <v>3336</v>
      </c>
    </row>
    <row r="110" spans="1:23">
      <c r="A110" s="3" t="s">
        <v>48</v>
      </c>
      <c r="B110" s="97">
        <v>0</v>
      </c>
      <c r="C110" s="97">
        <v>0</v>
      </c>
      <c r="D110" s="97">
        <v>0</v>
      </c>
      <c r="E110" s="97">
        <v>0</v>
      </c>
      <c r="F110" s="97">
        <v>0</v>
      </c>
      <c r="G110" s="97">
        <v>0</v>
      </c>
      <c r="H110" s="97">
        <v>0</v>
      </c>
      <c r="I110" s="97">
        <v>8</v>
      </c>
      <c r="J110" s="97">
        <v>0</v>
      </c>
      <c r="K110" s="97">
        <v>8</v>
      </c>
    </row>
    <row r="111" spans="1:23">
      <c r="A111" s="3" t="s">
        <v>13</v>
      </c>
      <c r="B111" s="97">
        <v>0</v>
      </c>
      <c r="C111" s="97">
        <v>0</v>
      </c>
      <c r="D111" s="97">
        <v>0</v>
      </c>
      <c r="E111" s="97">
        <v>0</v>
      </c>
      <c r="F111" s="97">
        <v>0</v>
      </c>
      <c r="G111" s="97">
        <v>0</v>
      </c>
      <c r="H111" s="97">
        <v>0</v>
      </c>
      <c r="I111" s="97">
        <v>0</v>
      </c>
      <c r="J111" s="97">
        <v>0</v>
      </c>
      <c r="K111" s="97">
        <v>0</v>
      </c>
    </row>
    <row r="112" spans="1:23">
      <c r="A112" s="3" t="s">
        <v>14</v>
      </c>
      <c r="B112" s="97">
        <v>250</v>
      </c>
      <c r="C112" s="97">
        <v>29</v>
      </c>
      <c r="D112" s="97">
        <v>0</v>
      </c>
      <c r="E112" s="97">
        <v>0</v>
      </c>
      <c r="F112" s="97">
        <v>350</v>
      </c>
      <c r="G112" s="97">
        <v>157</v>
      </c>
      <c r="H112" s="97">
        <v>484</v>
      </c>
      <c r="I112" s="97">
        <v>11</v>
      </c>
      <c r="J112" s="97">
        <v>2</v>
      </c>
      <c r="K112" s="97">
        <v>1283</v>
      </c>
    </row>
    <row r="113" spans="1:23">
      <c r="A113" s="3" t="s">
        <v>42</v>
      </c>
      <c r="B113" s="97">
        <v>251</v>
      </c>
      <c r="C113" s="97">
        <v>230</v>
      </c>
      <c r="D113" s="97">
        <v>0</v>
      </c>
      <c r="E113" s="97">
        <v>0</v>
      </c>
      <c r="F113" s="97">
        <v>1</v>
      </c>
      <c r="G113" s="97">
        <v>0</v>
      </c>
      <c r="H113" s="97">
        <v>0</v>
      </c>
      <c r="I113" s="97">
        <v>0</v>
      </c>
      <c r="J113" s="97">
        <v>0</v>
      </c>
      <c r="K113" s="97">
        <v>482</v>
      </c>
    </row>
    <row r="114" spans="1:23">
      <c r="A114" s="3" t="s">
        <v>54</v>
      </c>
      <c r="B114" s="97">
        <v>0</v>
      </c>
      <c r="C114" s="97">
        <v>0</v>
      </c>
      <c r="D114" s="97">
        <v>0</v>
      </c>
      <c r="E114" s="97">
        <v>0</v>
      </c>
      <c r="F114" s="97">
        <v>0</v>
      </c>
      <c r="G114" s="97">
        <v>0</v>
      </c>
      <c r="H114" s="97">
        <v>0</v>
      </c>
      <c r="I114" s="97">
        <v>0</v>
      </c>
      <c r="J114" s="97">
        <v>0</v>
      </c>
      <c r="K114" s="97">
        <v>0</v>
      </c>
    </row>
    <row r="115" spans="1:23">
      <c r="A115" s="3" t="s">
        <v>55</v>
      </c>
      <c r="B115" s="97">
        <v>0</v>
      </c>
      <c r="C115" s="97">
        <v>0</v>
      </c>
      <c r="D115" s="97">
        <v>0</v>
      </c>
      <c r="E115" s="97">
        <v>0</v>
      </c>
      <c r="F115" s="97">
        <v>0</v>
      </c>
      <c r="G115" s="97">
        <v>0</v>
      </c>
      <c r="H115" s="97">
        <v>2</v>
      </c>
      <c r="I115" s="97">
        <v>0</v>
      </c>
      <c r="J115" s="97">
        <v>0</v>
      </c>
      <c r="K115" s="97">
        <v>2</v>
      </c>
    </row>
    <row r="116" spans="1:23">
      <c r="A116" s="3" t="s">
        <v>15</v>
      </c>
      <c r="B116" s="97">
        <v>0</v>
      </c>
      <c r="C116" s="97">
        <v>0</v>
      </c>
      <c r="D116" s="97">
        <v>0</v>
      </c>
      <c r="E116" s="97">
        <v>0</v>
      </c>
      <c r="F116" s="97">
        <v>22</v>
      </c>
      <c r="G116" s="97">
        <v>1</v>
      </c>
      <c r="H116" s="97">
        <v>0</v>
      </c>
      <c r="I116" s="97">
        <v>10</v>
      </c>
      <c r="J116" s="97">
        <v>0</v>
      </c>
      <c r="K116" s="97">
        <v>33</v>
      </c>
    </row>
    <row r="117" spans="1:23">
      <c r="A117" s="3" t="s">
        <v>56</v>
      </c>
      <c r="B117" s="97">
        <v>0</v>
      </c>
      <c r="C117" s="97">
        <v>0</v>
      </c>
      <c r="D117" s="97">
        <v>0</v>
      </c>
      <c r="E117" s="97">
        <v>0</v>
      </c>
      <c r="F117" s="97">
        <v>0</v>
      </c>
      <c r="G117" s="97">
        <v>12</v>
      </c>
      <c r="H117" s="97">
        <v>2</v>
      </c>
      <c r="I117" s="97">
        <v>0</v>
      </c>
      <c r="J117" s="97">
        <v>1</v>
      </c>
      <c r="K117" s="97">
        <v>15</v>
      </c>
    </row>
    <row r="118" spans="1:23">
      <c r="A118" s="3" t="s">
        <v>49</v>
      </c>
      <c r="B118" s="97">
        <v>0</v>
      </c>
      <c r="C118" s="97">
        <v>0</v>
      </c>
      <c r="D118" s="97">
        <v>0</v>
      </c>
      <c r="E118" s="97">
        <v>0</v>
      </c>
      <c r="F118" s="97">
        <v>30</v>
      </c>
      <c r="G118" s="97">
        <v>2</v>
      </c>
      <c r="H118" s="97">
        <v>10</v>
      </c>
      <c r="I118" s="97">
        <v>0</v>
      </c>
      <c r="J118" s="97">
        <v>15</v>
      </c>
      <c r="K118" s="97">
        <v>57</v>
      </c>
    </row>
    <row r="119" spans="1:23">
      <c r="A119" s="3" t="s">
        <v>16</v>
      </c>
      <c r="B119" s="97">
        <v>0</v>
      </c>
      <c r="C119" s="97">
        <v>0</v>
      </c>
      <c r="D119" s="97">
        <v>0</v>
      </c>
      <c r="E119" s="97">
        <v>0</v>
      </c>
      <c r="F119" s="97">
        <v>0</v>
      </c>
      <c r="G119" s="97">
        <v>1</v>
      </c>
      <c r="H119" s="97">
        <v>0</v>
      </c>
      <c r="I119" s="97">
        <v>0</v>
      </c>
      <c r="J119" s="97">
        <v>0</v>
      </c>
      <c r="K119" s="97">
        <v>1</v>
      </c>
    </row>
    <row r="120" spans="1:23">
      <c r="A120" s="6" t="s">
        <v>17</v>
      </c>
      <c r="B120" s="40">
        <v>0</v>
      </c>
      <c r="C120" s="40">
        <v>0</v>
      </c>
      <c r="D120" s="40">
        <v>0</v>
      </c>
      <c r="E120" s="40">
        <v>0</v>
      </c>
      <c r="F120" s="40">
        <v>0</v>
      </c>
      <c r="G120" s="40">
        <v>0</v>
      </c>
      <c r="H120" s="40">
        <v>3000</v>
      </c>
      <c r="I120" s="40">
        <v>2001</v>
      </c>
      <c r="J120" s="40">
        <v>151</v>
      </c>
      <c r="K120" s="40">
        <v>5152</v>
      </c>
    </row>
    <row r="121" spans="1:23">
      <c r="A121" s="11" t="s">
        <v>24</v>
      </c>
      <c r="B121" s="97">
        <v>509</v>
      </c>
      <c r="C121" s="97">
        <v>299</v>
      </c>
      <c r="D121" s="97">
        <v>23</v>
      </c>
      <c r="E121" s="97">
        <v>60</v>
      </c>
      <c r="F121" s="97">
        <v>906</v>
      </c>
      <c r="G121" s="97">
        <v>3123</v>
      </c>
      <c r="H121" s="97">
        <v>8622</v>
      </c>
      <c r="I121" s="97">
        <v>2205</v>
      </c>
      <c r="J121" s="97">
        <v>260</v>
      </c>
      <c r="K121" s="97">
        <v>16007</v>
      </c>
    </row>
    <row r="122" spans="1:23">
      <c r="B122" s="97"/>
      <c r="C122" s="97"/>
      <c r="D122" s="97"/>
      <c r="E122" s="97"/>
      <c r="F122" s="97"/>
      <c r="G122" s="97"/>
      <c r="H122" s="97"/>
      <c r="I122" s="97"/>
      <c r="J122" s="97"/>
      <c r="K122" s="97"/>
    </row>
    <row r="123" spans="1:23">
      <c r="B123" s="97"/>
      <c r="C123" s="97"/>
      <c r="D123" s="97"/>
      <c r="E123" s="97"/>
      <c r="F123" s="97"/>
      <c r="G123" s="97"/>
      <c r="H123" s="97"/>
      <c r="I123" s="97"/>
      <c r="J123" s="97"/>
      <c r="K123" s="97"/>
    </row>
    <row r="124" spans="1:23">
      <c r="A124" s="107" t="s">
        <v>146</v>
      </c>
      <c r="B124" s="97" t="s">
        <v>20</v>
      </c>
      <c r="C124" s="97"/>
      <c r="D124" s="97"/>
      <c r="E124" s="97"/>
      <c r="F124" s="97" t="s">
        <v>21</v>
      </c>
      <c r="G124" s="97"/>
      <c r="H124" s="97"/>
      <c r="I124" s="97"/>
      <c r="J124" s="97"/>
      <c r="K124" s="97"/>
    </row>
    <row r="125" spans="1:23">
      <c r="A125" s="6" t="s">
        <v>19</v>
      </c>
      <c r="B125" s="40">
        <v>15</v>
      </c>
      <c r="C125" s="40">
        <v>20</v>
      </c>
      <c r="D125" s="40">
        <v>25</v>
      </c>
      <c r="E125" s="40">
        <v>30</v>
      </c>
      <c r="F125" s="40">
        <v>5</v>
      </c>
      <c r="G125" s="40">
        <v>10</v>
      </c>
      <c r="H125" s="40">
        <v>15</v>
      </c>
      <c r="I125" s="40">
        <v>20</v>
      </c>
      <c r="J125" s="40">
        <v>25</v>
      </c>
      <c r="K125" s="40" t="s">
        <v>24</v>
      </c>
      <c r="M125" s="1" t="s">
        <v>145</v>
      </c>
      <c r="N125" s="105">
        <v>41014</v>
      </c>
      <c r="O125" s="105">
        <v>41019</v>
      </c>
      <c r="P125" s="105">
        <v>41024</v>
      </c>
      <c r="Q125" s="105">
        <v>41029</v>
      </c>
      <c r="R125" s="105">
        <v>41034</v>
      </c>
      <c r="S125" s="105">
        <v>41039</v>
      </c>
      <c r="T125" s="105">
        <v>41044</v>
      </c>
      <c r="U125" s="105">
        <v>41049</v>
      </c>
      <c r="V125" s="105">
        <v>41054</v>
      </c>
      <c r="W125" s="1" t="s">
        <v>24</v>
      </c>
    </row>
    <row r="126" spans="1:23">
      <c r="A126" s="3" t="s">
        <v>1</v>
      </c>
      <c r="B126" s="97">
        <v>0</v>
      </c>
      <c r="C126" s="97">
        <v>0</v>
      </c>
      <c r="D126" s="97">
        <v>0</v>
      </c>
      <c r="E126" s="97">
        <v>3</v>
      </c>
      <c r="F126" s="97">
        <v>0</v>
      </c>
      <c r="G126" s="97">
        <v>5</v>
      </c>
      <c r="H126" s="97">
        <v>128</v>
      </c>
      <c r="I126" s="97">
        <v>54</v>
      </c>
      <c r="J126" s="97">
        <v>13</v>
      </c>
      <c r="K126" s="97">
        <v>203</v>
      </c>
      <c r="M126" s="2" t="s">
        <v>1</v>
      </c>
      <c r="N126" s="104">
        <f t="shared" ref="N126:V126" si="31">B126/$K126</f>
        <v>0</v>
      </c>
      <c r="O126" s="104">
        <f t="shared" si="31"/>
        <v>0</v>
      </c>
      <c r="P126" s="104">
        <f t="shared" si="31"/>
        <v>0</v>
      </c>
      <c r="Q126" s="104">
        <f t="shared" si="31"/>
        <v>1.4778325123152709E-2</v>
      </c>
      <c r="R126" s="104">
        <f t="shared" si="31"/>
        <v>0</v>
      </c>
      <c r="S126" s="104">
        <f t="shared" si="31"/>
        <v>2.4630541871921183E-2</v>
      </c>
      <c r="T126" s="104">
        <f t="shared" si="31"/>
        <v>0.63054187192118227</v>
      </c>
      <c r="U126" s="104">
        <f t="shared" si="31"/>
        <v>0.26600985221674878</v>
      </c>
      <c r="V126" s="104">
        <f t="shared" si="31"/>
        <v>6.4039408866995079E-2</v>
      </c>
      <c r="W126" s="106">
        <f>SUM(N126:V126)</f>
        <v>1</v>
      </c>
    </row>
    <row r="127" spans="1:23">
      <c r="A127" s="3" t="s">
        <v>51</v>
      </c>
      <c r="B127" s="97">
        <v>0</v>
      </c>
      <c r="C127" s="97">
        <v>0</v>
      </c>
      <c r="D127" s="97">
        <v>0</v>
      </c>
      <c r="E127" s="97">
        <v>0</v>
      </c>
      <c r="F127" s="97">
        <v>0</v>
      </c>
      <c r="G127" s="97">
        <v>0</v>
      </c>
      <c r="H127" s="97">
        <v>0</v>
      </c>
      <c r="I127" s="97">
        <v>0</v>
      </c>
      <c r="J127" s="97">
        <v>0</v>
      </c>
      <c r="K127" s="97">
        <v>0</v>
      </c>
      <c r="M127" s="2" t="s">
        <v>43</v>
      </c>
      <c r="N127" s="104">
        <f t="shared" ref="N127:V128" si="32">B129/$K129</f>
        <v>2.3809523809523808E-2</v>
      </c>
      <c r="O127" s="104">
        <f t="shared" si="32"/>
        <v>4.7619047619047616E-2</v>
      </c>
      <c r="P127" s="104">
        <f t="shared" si="32"/>
        <v>0.59523809523809523</v>
      </c>
      <c r="Q127" s="104">
        <f t="shared" si="32"/>
        <v>0.11904761904761904</v>
      </c>
      <c r="R127" s="104">
        <f t="shared" si="32"/>
        <v>0.16666666666666666</v>
      </c>
      <c r="S127" s="104">
        <f t="shared" si="32"/>
        <v>0</v>
      </c>
      <c r="T127" s="104">
        <f t="shared" si="32"/>
        <v>0</v>
      </c>
      <c r="U127" s="104">
        <f t="shared" si="32"/>
        <v>4.7619047619047616E-2</v>
      </c>
      <c r="V127" s="104">
        <f t="shared" si="32"/>
        <v>0</v>
      </c>
      <c r="W127" s="106">
        <f>SUM(N127:V127)</f>
        <v>1</v>
      </c>
    </row>
    <row r="128" spans="1:23">
      <c r="A128" s="3" t="s">
        <v>47</v>
      </c>
      <c r="B128" s="97">
        <v>0</v>
      </c>
      <c r="C128" s="97">
        <v>1</v>
      </c>
      <c r="D128" s="97">
        <v>0</v>
      </c>
      <c r="E128" s="97">
        <v>0</v>
      </c>
      <c r="F128" s="97">
        <v>0</v>
      </c>
      <c r="G128" s="97">
        <v>0</v>
      </c>
      <c r="H128" s="97">
        <v>0</v>
      </c>
      <c r="I128" s="97">
        <v>0</v>
      </c>
      <c r="J128" s="97">
        <v>0</v>
      </c>
      <c r="K128" s="97">
        <v>1</v>
      </c>
      <c r="M128" s="2" t="s">
        <v>2</v>
      </c>
      <c r="N128" s="104">
        <f t="shared" si="32"/>
        <v>0</v>
      </c>
      <c r="O128" s="104">
        <f t="shared" si="32"/>
        <v>1.9047619047619049E-2</v>
      </c>
      <c r="P128" s="104">
        <f t="shared" si="32"/>
        <v>4.4444444444444446E-2</v>
      </c>
      <c r="Q128" s="104">
        <f t="shared" si="32"/>
        <v>0.42539682539682538</v>
      </c>
      <c r="R128" s="104">
        <f t="shared" si="32"/>
        <v>0.43492063492063493</v>
      </c>
      <c r="S128" s="104">
        <f t="shared" si="32"/>
        <v>9.5238095238095247E-3</v>
      </c>
      <c r="T128" s="104">
        <f t="shared" si="32"/>
        <v>2.5396825396825397E-2</v>
      </c>
      <c r="U128" s="104">
        <f t="shared" si="32"/>
        <v>4.1269841269841269E-2</v>
      </c>
      <c r="V128" s="104">
        <f t="shared" si="32"/>
        <v>0</v>
      </c>
      <c r="W128" s="106">
        <f t="shared" ref="W128:W133" si="33">SUM(N128:V128)</f>
        <v>1</v>
      </c>
    </row>
    <row r="129" spans="1:23">
      <c r="A129" s="3" t="s">
        <v>43</v>
      </c>
      <c r="B129" s="97">
        <v>1</v>
      </c>
      <c r="C129" s="97">
        <v>2</v>
      </c>
      <c r="D129" s="97">
        <v>25</v>
      </c>
      <c r="E129" s="97">
        <v>5</v>
      </c>
      <c r="F129" s="97">
        <v>7</v>
      </c>
      <c r="G129" s="97">
        <v>0</v>
      </c>
      <c r="H129" s="97">
        <v>0</v>
      </c>
      <c r="I129" s="97">
        <v>2</v>
      </c>
      <c r="J129" s="97">
        <v>0</v>
      </c>
      <c r="K129" s="97">
        <v>42</v>
      </c>
      <c r="M129" s="2" t="s">
        <v>50</v>
      </c>
      <c r="N129" s="104">
        <f t="shared" ref="N129:V129" si="34">(B132+B133+B134)/($K132+$K133+$K134)</f>
        <v>0</v>
      </c>
      <c r="O129" s="104">
        <f t="shared" si="34"/>
        <v>0.23749999999999999</v>
      </c>
      <c r="P129" s="104">
        <f t="shared" si="34"/>
        <v>3.7499999999999999E-2</v>
      </c>
      <c r="Q129" s="104">
        <f t="shared" si="34"/>
        <v>0.38750000000000001</v>
      </c>
      <c r="R129" s="104">
        <f t="shared" si="34"/>
        <v>0.1125</v>
      </c>
      <c r="S129" s="104">
        <f t="shared" si="34"/>
        <v>3.7499999999999999E-2</v>
      </c>
      <c r="T129" s="104">
        <f t="shared" si="34"/>
        <v>3.7499999999999999E-2</v>
      </c>
      <c r="U129" s="104">
        <f t="shared" si="34"/>
        <v>0.125</v>
      </c>
      <c r="V129" s="104">
        <f t="shared" si="34"/>
        <v>2.5000000000000001E-2</v>
      </c>
      <c r="W129" s="106">
        <f t="shared" si="33"/>
        <v>1</v>
      </c>
    </row>
    <row r="130" spans="1:23">
      <c r="A130" s="3" t="s">
        <v>2</v>
      </c>
      <c r="B130" s="97">
        <v>0</v>
      </c>
      <c r="C130" s="97">
        <v>6</v>
      </c>
      <c r="D130" s="97">
        <v>14</v>
      </c>
      <c r="E130" s="97">
        <v>134</v>
      </c>
      <c r="F130" s="97">
        <v>137</v>
      </c>
      <c r="G130" s="97">
        <v>3</v>
      </c>
      <c r="H130" s="97">
        <v>8</v>
      </c>
      <c r="I130" s="97">
        <v>13</v>
      </c>
      <c r="J130" s="97">
        <v>0</v>
      </c>
      <c r="K130" s="97">
        <v>315</v>
      </c>
      <c r="M130" s="2" t="s">
        <v>7</v>
      </c>
      <c r="N130" s="104">
        <f t="shared" ref="N130:V130" si="35">B136/$K136</f>
        <v>0</v>
      </c>
      <c r="O130" s="104">
        <f t="shared" si="35"/>
        <v>0</v>
      </c>
      <c r="P130" s="104">
        <f t="shared" si="35"/>
        <v>0</v>
      </c>
      <c r="Q130" s="104">
        <f t="shared" si="35"/>
        <v>0</v>
      </c>
      <c r="R130" s="104">
        <f t="shared" si="35"/>
        <v>9.0909090909090912E-2</v>
      </c>
      <c r="S130" s="104">
        <f t="shared" si="35"/>
        <v>4.5454545454545456E-2</v>
      </c>
      <c r="T130" s="104">
        <f t="shared" si="35"/>
        <v>4.5454545454545456E-2</v>
      </c>
      <c r="U130" s="104">
        <f t="shared" si="35"/>
        <v>0.22727272727272727</v>
      </c>
      <c r="V130" s="104">
        <f t="shared" si="35"/>
        <v>0.59090909090909094</v>
      </c>
      <c r="W130" s="106">
        <f t="shared" si="33"/>
        <v>1</v>
      </c>
    </row>
    <row r="131" spans="1:23">
      <c r="A131" s="3" t="s">
        <v>45</v>
      </c>
      <c r="B131" s="97">
        <v>0</v>
      </c>
      <c r="C131" s="97">
        <v>0</v>
      </c>
      <c r="D131" s="97">
        <v>0</v>
      </c>
      <c r="E131" s="97">
        <v>2</v>
      </c>
      <c r="F131" s="97">
        <v>2</v>
      </c>
      <c r="G131" s="97">
        <v>0</v>
      </c>
      <c r="H131" s="97">
        <v>2</v>
      </c>
      <c r="I131" s="97">
        <v>1</v>
      </c>
      <c r="J131" s="97">
        <v>4</v>
      </c>
      <c r="K131" s="97">
        <v>11</v>
      </c>
      <c r="M131" s="2" t="s">
        <v>8</v>
      </c>
      <c r="N131" s="104">
        <f t="shared" ref="N131:V131" si="36">B140/$K140</f>
        <v>0</v>
      </c>
      <c r="O131" s="104">
        <f t="shared" si="36"/>
        <v>0</v>
      </c>
      <c r="P131" s="104">
        <f t="shared" si="36"/>
        <v>0</v>
      </c>
      <c r="Q131" s="104">
        <f t="shared" si="36"/>
        <v>0</v>
      </c>
      <c r="R131" s="104">
        <f t="shared" si="36"/>
        <v>5.3571428571428568E-2</v>
      </c>
      <c r="S131" s="104">
        <f t="shared" si="36"/>
        <v>7.1428571428571425E-2</v>
      </c>
      <c r="T131" s="104">
        <f t="shared" si="36"/>
        <v>0.4642857142857143</v>
      </c>
      <c r="U131" s="104">
        <f t="shared" si="36"/>
        <v>0.30357142857142855</v>
      </c>
      <c r="V131" s="104">
        <f t="shared" si="36"/>
        <v>0.10714285714285714</v>
      </c>
      <c r="W131" s="106">
        <f t="shared" si="33"/>
        <v>0.99999999999999989</v>
      </c>
    </row>
    <row r="132" spans="1:23">
      <c r="A132" s="3" t="s">
        <v>3</v>
      </c>
      <c r="B132" s="97">
        <v>0</v>
      </c>
      <c r="C132" s="97">
        <v>4</v>
      </c>
      <c r="D132" s="97">
        <v>3</v>
      </c>
      <c r="E132" s="97">
        <v>14</v>
      </c>
      <c r="F132" s="97">
        <v>5</v>
      </c>
      <c r="G132" s="97">
        <v>1</v>
      </c>
      <c r="H132" s="97">
        <v>3</v>
      </c>
      <c r="I132" s="97">
        <v>4</v>
      </c>
      <c r="J132" s="97">
        <v>2</v>
      </c>
      <c r="K132" s="97">
        <v>36</v>
      </c>
      <c r="M132" s="2" t="s">
        <v>142</v>
      </c>
      <c r="N132" s="104">
        <f t="shared" ref="N132:V132" si="37">(B144+B145+B146+B147+B150)/($K144+$K145+$K146+$K147+$K150)</f>
        <v>0</v>
      </c>
      <c r="O132" s="104">
        <f t="shared" si="37"/>
        <v>4.5385779122541603E-4</v>
      </c>
      <c r="P132" s="104">
        <f t="shared" si="37"/>
        <v>8.1694402420574887E-3</v>
      </c>
      <c r="Q132" s="104">
        <f t="shared" si="37"/>
        <v>7.7760968229954611E-2</v>
      </c>
      <c r="R132" s="104">
        <f t="shared" si="37"/>
        <v>0.10529500756429652</v>
      </c>
      <c r="S132" s="104">
        <f t="shared" si="37"/>
        <v>3.071104387291982E-2</v>
      </c>
      <c r="T132" s="104">
        <f t="shared" si="37"/>
        <v>0.63918305597579428</v>
      </c>
      <c r="U132" s="104">
        <f t="shared" si="37"/>
        <v>0.13630862329803328</v>
      </c>
      <c r="V132" s="104">
        <f t="shared" si="37"/>
        <v>2.118003025718608E-3</v>
      </c>
      <c r="W132" s="106">
        <f t="shared" si="33"/>
        <v>1</v>
      </c>
    </row>
    <row r="133" spans="1:23">
      <c r="A133" s="3" t="s">
        <v>4</v>
      </c>
      <c r="B133" s="97">
        <v>0</v>
      </c>
      <c r="C133" s="97">
        <v>5</v>
      </c>
      <c r="D133" s="97">
        <v>0</v>
      </c>
      <c r="E133" s="97">
        <v>14</v>
      </c>
      <c r="F133" s="97">
        <v>4</v>
      </c>
      <c r="G133" s="97">
        <v>2</v>
      </c>
      <c r="H133" s="97">
        <v>0</v>
      </c>
      <c r="I133" s="97">
        <v>1</v>
      </c>
      <c r="J133" s="97">
        <v>0</v>
      </c>
      <c r="K133" s="97">
        <v>26</v>
      </c>
      <c r="M133" s="2" t="s">
        <v>42</v>
      </c>
      <c r="N133" s="104">
        <f t="shared" ref="N133:V133" si="38">B151/$K151</f>
        <v>0.86419753086419748</v>
      </c>
      <c r="O133" s="104">
        <f t="shared" si="38"/>
        <v>0.12345679012345678</v>
      </c>
      <c r="P133" s="104">
        <f t="shared" si="38"/>
        <v>0</v>
      </c>
      <c r="Q133" s="104">
        <f t="shared" si="38"/>
        <v>0</v>
      </c>
      <c r="R133" s="104">
        <f t="shared" si="38"/>
        <v>0</v>
      </c>
      <c r="S133" s="104">
        <f t="shared" si="38"/>
        <v>1.2345679012345678E-2</v>
      </c>
      <c r="T133" s="104">
        <f t="shared" si="38"/>
        <v>0</v>
      </c>
      <c r="U133" s="104">
        <f t="shared" si="38"/>
        <v>0</v>
      </c>
      <c r="V133" s="104">
        <f t="shared" si="38"/>
        <v>0</v>
      </c>
      <c r="W133" s="106">
        <f t="shared" si="33"/>
        <v>1</v>
      </c>
    </row>
    <row r="134" spans="1:23">
      <c r="A134" s="3" t="s">
        <v>50</v>
      </c>
      <c r="B134" s="97">
        <v>0</v>
      </c>
      <c r="C134" s="97">
        <v>10</v>
      </c>
      <c r="D134" s="97">
        <v>0</v>
      </c>
      <c r="E134" s="97">
        <v>3</v>
      </c>
      <c r="F134" s="97">
        <v>0</v>
      </c>
      <c r="G134" s="97">
        <v>0</v>
      </c>
      <c r="H134" s="97">
        <v>0</v>
      </c>
      <c r="I134" s="97">
        <v>5</v>
      </c>
      <c r="J134" s="97">
        <v>0</v>
      </c>
      <c r="K134" s="97">
        <v>18</v>
      </c>
      <c r="M134" s="2" t="s">
        <v>49</v>
      </c>
      <c r="N134" s="104">
        <f t="shared" ref="N134:W134" si="39">(B154+B155+B156)/($K154+$K155+$K156)</f>
        <v>0</v>
      </c>
      <c r="O134" s="104">
        <f t="shared" si="39"/>
        <v>0</v>
      </c>
      <c r="P134" s="104">
        <f t="shared" si="39"/>
        <v>0</v>
      </c>
      <c r="Q134" s="104">
        <f t="shared" si="39"/>
        <v>0.14634146341463414</v>
      </c>
      <c r="R134" s="104">
        <f t="shared" si="39"/>
        <v>3.6585365853658534E-2</v>
      </c>
      <c r="S134" s="104">
        <f t="shared" si="39"/>
        <v>6.097560975609756E-2</v>
      </c>
      <c r="T134" s="104">
        <f t="shared" si="39"/>
        <v>0.37804878048780488</v>
      </c>
      <c r="U134" s="104">
        <f t="shared" si="39"/>
        <v>0.37804878048780488</v>
      </c>
      <c r="V134" s="104">
        <f t="shared" si="39"/>
        <v>0</v>
      </c>
      <c r="W134" s="104">
        <f t="shared" si="39"/>
        <v>1</v>
      </c>
    </row>
    <row r="135" spans="1:23">
      <c r="A135" s="3" t="s">
        <v>6</v>
      </c>
      <c r="B135" s="97">
        <v>0</v>
      </c>
      <c r="C135" s="97">
        <v>0</v>
      </c>
      <c r="D135" s="97">
        <v>0</v>
      </c>
      <c r="E135" s="97">
        <v>0</v>
      </c>
      <c r="F135" s="97">
        <v>0</v>
      </c>
      <c r="G135" s="97">
        <v>0</v>
      </c>
      <c r="H135" s="97">
        <v>0</v>
      </c>
      <c r="I135" s="97">
        <v>0</v>
      </c>
      <c r="J135" s="97">
        <v>0</v>
      </c>
      <c r="K135" s="97">
        <v>0</v>
      </c>
      <c r="M135" s="2" t="s">
        <v>17</v>
      </c>
      <c r="N135" s="104">
        <f t="shared" ref="N135:V135" si="40">B158/$K158</f>
        <v>0</v>
      </c>
      <c r="O135" s="104">
        <f t="shared" si="40"/>
        <v>0</v>
      </c>
      <c r="P135" s="104">
        <f t="shared" si="40"/>
        <v>0</v>
      </c>
      <c r="Q135" s="104">
        <f t="shared" si="40"/>
        <v>0</v>
      </c>
      <c r="R135" s="104">
        <f t="shared" si="40"/>
        <v>0.2</v>
      </c>
      <c r="S135" s="104">
        <f t="shared" si="40"/>
        <v>0.66666666666666663</v>
      </c>
      <c r="T135" s="104">
        <f t="shared" si="40"/>
        <v>6.6666666666666666E-2</v>
      </c>
      <c r="U135" s="104">
        <f t="shared" si="40"/>
        <v>6.6666666666666666E-2</v>
      </c>
      <c r="V135" s="104">
        <f t="shared" si="40"/>
        <v>0</v>
      </c>
      <c r="W135" s="104">
        <f>(K155+K156+K157)/($K155+$K156+$K157)</f>
        <v>1</v>
      </c>
    </row>
    <row r="136" spans="1:23">
      <c r="A136" s="3" t="s">
        <v>7</v>
      </c>
      <c r="B136" s="97">
        <v>0</v>
      </c>
      <c r="C136" s="97">
        <v>0</v>
      </c>
      <c r="D136" s="97">
        <v>0</v>
      </c>
      <c r="E136" s="97">
        <v>0</v>
      </c>
      <c r="F136" s="97">
        <v>2</v>
      </c>
      <c r="G136" s="97">
        <v>1</v>
      </c>
      <c r="H136" s="97">
        <v>1</v>
      </c>
      <c r="I136" s="97">
        <v>5</v>
      </c>
      <c r="J136" s="97">
        <v>13</v>
      </c>
      <c r="K136" s="97">
        <v>22</v>
      </c>
    </row>
    <row r="137" spans="1:23">
      <c r="A137" s="3" t="s">
        <v>52</v>
      </c>
      <c r="B137" s="97">
        <v>0</v>
      </c>
      <c r="C137" s="97">
        <v>0</v>
      </c>
      <c r="D137" s="97">
        <v>0</v>
      </c>
      <c r="E137" s="97">
        <v>0</v>
      </c>
      <c r="F137" s="97">
        <v>0</v>
      </c>
      <c r="G137" s="97">
        <v>0</v>
      </c>
      <c r="H137" s="97">
        <v>0</v>
      </c>
      <c r="I137" s="97">
        <v>0</v>
      </c>
      <c r="J137" s="97">
        <v>0</v>
      </c>
      <c r="K137" s="97">
        <v>0</v>
      </c>
    </row>
    <row r="138" spans="1:23">
      <c r="A138" s="3" t="s">
        <v>53</v>
      </c>
      <c r="B138" s="97">
        <v>0</v>
      </c>
      <c r="C138" s="97">
        <v>0</v>
      </c>
      <c r="D138" s="97">
        <v>0</v>
      </c>
      <c r="E138" s="97">
        <v>0</v>
      </c>
      <c r="F138" s="97">
        <v>0</v>
      </c>
      <c r="G138" s="97">
        <v>0</v>
      </c>
      <c r="H138" s="97">
        <v>0</v>
      </c>
      <c r="I138" s="97">
        <v>0</v>
      </c>
      <c r="J138" s="97">
        <v>0</v>
      </c>
      <c r="K138" s="97">
        <v>0</v>
      </c>
    </row>
    <row r="139" spans="1:23">
      <c r="A139" s="3" t="s">
        <v>44</v>
      </c>
      <c r="B139" s="97">
        <v>0</v>
      </c>
      <c r="C139" s="97">
        <v>0</v>
      </c>
      <c r="D139" s="97">
        <v>0</v>
      </c>
      <c r="E139" s="97">
        <v>0</v>
      </c>
      <c r="F139" s="97">
        <v>0</v>
      </c>
      <c r="G139" s="97">
        <v>1</v>
      </c>
      <c r="H139" s="97">
        <v>0</v>
      </c>
      <c r="I139" s="97">
        <v>11</v>
      </c>
      <c r="J139" s="97">
        <v>0</v>
      </c>
      <c r="K139" s="97">
        <v>12</v>
      </c>
    </row>
    <row r="140" spans="1:23">
      <c r="A140" s="3" t="s">
        <v>8</v>
      </c>
      <c r="B140" s="97">
        <v>0</v>
      </c>
      <c r="C140" s="97">
        <v>0</v>
      </c>
      <c r="D140" s="97">
        <v>0</v>
      </c>
      <c r="E140" s="97">
        <v>0</v>
      </c>
      <c r="F140" s="97">
        <v>3</v>
      </c>
      <c r="G140" s="97">
        <v>4</v>
      </c>
      <c r="H140" s="97">
        <v>26</v>
      </c>
      <c r="I140" s="97">
        <v>17</v>
      </c>
      <c r="J140" s="97">
        <v>6</v>
      </c>
      <c r="K140" s="97">
        <v>56</v>
      </c>
    </row>
    <row r="141" spans="1:23">
      <c r="A141" s="3" t="s">
        <v>9</v>
      </c>
      <c r="B141" s="97">
        <v>0</v>
      </c>
      <c r="C141" s="97">
        <v>0</v>
      </c>
      <c r="D141" s="97">
        <v>0</v>
      </c>
      <c r="E141" s="97">
        <v>22</v>
      </c>
      <c r="F141" s="97">
        <v>31</v>
      </c>
      <c r="G141" s="97">
        <v>8</v>
      </c>
      <c r="H141" s="97">
        <v>2</v>
      </c>
      <c r="I141" s="97">
        <v>33</v>
      </c>
      <c r="J141" s="97">
        <v>14</v>
      </c>
      <c r="K141" s="97">
        <v>110</v>
      </c>
    </row>
    <row r="142" spans="1:23">
      <c r="A142" s="3" t="s">
        <v>46</v>
      </c>
      <c r="B142" s="97">
        <v>0</v>
      </c>
      <c r="C142" s="97">
        <v>0</v>
      </c>
      <c r="D142" s="97">
        <v>0</v>
      </c>
      <c r="E142" s="97">
        <v>0</v>
      </c>
      <c r="F142" s="97">
        <v>3</v>
      </c>
      <c r="G142" s="97">
        <v>0</v>
      </c>
      <c r="H142" s="97">
        <v>3</v>
      </c>
      <c r="I142" s="97">
        <v>1</v>
      </c>
      <c r="J142" s="97">
        <v>3</v>
      </c>
      <c r="K142" s="97">
        <v>10</v>
      </c>
    </row>
    <row r="143" spans="1:23">
      <c r="A143" s="3" t="s">
        <v>10</v>
      </c>
      <c r="B143" s="97">
        <v>0</v>
      </c>
      <c r="C143" s="97">
        <v>0</v>
      </c>
      <c r="D143" s="97">
        <v>0</v>
      </c>
      <c r="E143" s="97">
        <v>0</v>
      </c>
      <c r="F143" s="97">
        <v>14</v>
      </c>
      <c r="G143" s="97">
        <v>110</v>
      </c>
      <c r="H143" s="97">
        <v>228</v>
      </c>
      <c r="I143" s="97">
        <v>20</v>
      </c>
      <c r="J143" s="97">
        <v>1</v>
      </c>
      <c r="K143" s="97">
        <v>373</v>
      </c>
    </row>
    <row r="144" spans="1:23">
      <c r="A144" s="3" t="s">
        <v>11</v>
      </c>
      <c r="B144" s="97">
        <v>0</v>
      </c>
      <c r="C144" s="97">
        <v>0</v>
      </c>
      <c r="D144" s="97">
        <v>7</v>
      </c>
      <c r="E144" s="97">
        <v>100</v>
      </c>
      <c r="F144" s="97">
        <v>500</v>
      </c>
      <c r="G144" s="97">
        <v>142</v>
      </c>
      <c r="H144" s="97">
        <v>3880</v>
      </c>
      <c r="I144" s="97">
        <v>367</v>
      </c>
      <c r="J144" s="97">
        <v>0</v>
      </c>
      <c r="K144" s="97">
        <v>4996</v>
      </c>
    </row>
    <row r="145" spans="1:11">
      <c r="A145" s="3" t="s">
        <v>12</v>
      </c>
      <c r="B145" s="97">
        <v>0</v>
      </c>
      <c r="C145" s="97">
        <v>0</v>
      </c>
      <c r="D145" s="97">
        <v>0</v>
      </c>
      <c r="E145" s="97">
        <v>0</v>
      </c>
      <c r="F145" s="97">
        <v>0</v>
      </c>
      <c r="G145" s="97">
        <v>2</v>
      </c>
      <c r="H145" s="97">
        <v>97</v>
      </c>
      <c r="I145" s="97">
        <v>146</v>
      </c>
      <c r="J145" s="97">
        <v>0</v>
      </c>
      <c r="K145" s="97">
        <v>245</v>
      </c>
    </row>
    <row r="146" spans="1:11">
      <c r="A146" s="3" t="s">
        <v>33</v>
      </c>
      <c r="B146" s="97">
        <v>0</v>
      </c>
      <c r="C146" s="97">
        <v>0</v>
      </c>
      <c r="D146" s="97">
        <v>0</v>
      </c>
      <c r="E146" s="97">
        <v>0</v>
      </c>
      <c r="F146" s="97">
        <v>3</v>
      </c>
      <c r="G146" s="97">
        <v>0</v>
      </c>
      <c r="H146" s="97">
        <v>2</v>
      </c>
      <c r="I146" s="97">
        <v>0</v>
      </c>
      <c r="J146" s="97">
        <v>0</v>
      </c>
      <c r="K146" s="97">
        <v>5</v>
      </c>
    </row>
    <row r="147" spans="1:11">
      <c r="A147" s="3" t="s">
        <v>18</v>
      </c>
      <c r="B147" s="97">
        <v>0</v>
      </c>
      <c r="C147" s="97">
        <v>1</v>
      </c>
      <c r="D147" s="97">
        <v>15</v>
      </c>
      <c r="E147" s="97">
        <v>298</v>
      </c>
      <c r="F147" s="97">
        <v>92</v>
      </c>
      <c r="G147" s="97">
        <v>0</v>
      </c>
      <c r="H147" s="97">
        <v>54</v>
      </c>
      <c r="I147" s="97">
        <v>332</v>
      </c>
      <c r="J147" s="97">
        <v>11</v>
      </c>
      <c r="K147" s="97">
        <v>803</v>
      </c>
    </row>
    <row r="148" spans="1:11">
      <c r="A148" s="3" t="s">
        <v>48</v>
      </c>
      <c r="B148" s="97">
        <v>0</v>
      </c>
      <c r="C148" s="97">
        <v>0</v>
      </c>
      <c r="D148" s="97">
        <v>0</v>
      </c>
      <c r="E148" s="97">
        <v>0</v>
      </c>
      <c r="F148" s="97">
        <v>0</v>
      </c>
      <c r="G148" s="97">
        <v>0</v>
      </c>
      <c r="H148" s="97">
        <v>0</v>
      </c>
      <c r="I148" s="97">
        <v>1</v>
      </c>
      <c r="J148" s="97">
        <v>0</v>
      </c>
      <c r="K148" s="97">
        <v>1</v>
      </c>
    </row>
    <row r="149" spans="1:11">
      <c r="A149" s="3" t="s">
        <v>13</v>
      </c>
      <c r="B149" s="97">
        <v>0</v>
      </c>
      <c r="C149" s="97">
        <v>0</v>
      </c>
      <c r="D149" s="97">
        <v>0</v>
      </c>
      <c r="E149" s="97">
        <v>0</v>
      </c>
      <c r="F149" s="97">
        <v>0</v>
      </c>
      <c r="G149" s="97">
        <v>0</v>
      </c>
      <c r="H149" s="97">
        <v>0</v>
      </c>
      <c r="I149" s="97">
        <v>7</v>
      </c>
      <c r="J149" s="97">
        <v>0</v>
      </c>
      <c r="K149" s="97">
        <v>7</v>
      </c>
    </row>
    <row r="150" spans="1:11">
      <c r="A150" s="3" t="s">
        <v>14</v>
      </c>
      <c r="B150" s="97">
        <v>0</v>
      </c>
      <c r="C150" s="97">
        <v>2</v>
      </c>
      <c r="D150" s="97">
        <v>32</v>
      </c>
      <c r="E150" s="97">
        <v>116</v>
      </c>
      <c r="F150" s="97">
        <v>101</v>
      </c>
      <c r="G150" s="97">
        <v>59</v>
      </c>
      <c r="H150" s="97">
        <v>192</v>
      </c>
      <c r="I150" s="97">
        <v>56</v>
      </c>
      <c r="J150" s="97">
        <v>3</v>
      </c>
      <c r="K150" s="97">
        <v>561</v>
      </c>
    </row>
    <row r="151" spans="1:11">
      <c r="A151" s="3" t="s">
        <v>42</v>
      </c>
      <c r="B151" s="97">
        <v>350</v>
      </c>
      <c r="C151" s="97">
        <v>50</v>
      </c>
      <c r="D151" s="97">
        <v>0</v>
      </c>
      <c r="E151" s="97">
        <v>0</v>
      </c>
      <c r="F151" s="97">
        <v>0</v>
      </c>
      <c r="G151" s="97">
        <v>5</v>
      </c>
      <c r="H151" s="97">
        <v>0</v>
      </c>
      <c r="I151" s="97">
        <v>0</v>
      </c>
      <c r="J151" s="97">
        <v>0</v>
      </c>
      <c r="K151" s="97">
        <v>405</v>
      </c>
    </row>
    <row r="152" spans="1:11">
      <c r="A152" s="3" t="s">
        <v>54</v>
      </c>
      <c r="B152" s="97">
        <v>0</v>
      </c>
      <c r="C152" s="97">
        <v>0</v>
      </c>
      <c r="D152" s="97">
        <v>0</v>
      </c>
      <c r="E152" s="97">
        <v>0</v>
      </c>
      <c r="F152" s="97">
        <v>0</v>
      </c>
      <c r="G152" s="97">
        <v>0</v>
      </c>
      <c r="H152" s="97">
        <v>0</v>
      </c>
      <c r="I152" s="97">
        <v>0</v>
      </c>
      <c r="J152" s="97">
        <v>0</v>
      </c>
      <c r="K152" s="97">
        <v>0</v>
      </c>
    </row>
    <row r="153" spans="1:11">
      <c r="A153" s="3" t="s">
        <v>55</v>
      </c>
      <c r="B153" s="97">
        <v>0</v>
      </c>
      <c r="C153" s="97">
        <v>0</v>
      </c>
      <c r="D153" s="97">
        <v>0</v>
      </c>
      <c r="E153" s="97">
        <v>0</v>
      </c>
      <c r="F153" s="97">
        <v>0</v>
      </c>
      <c r="G153" s="97">
        <v>0</v>
      </c>
      <c r="H153" s="97">
        <v>0</v>
      </c>
      <c r="I153" s="97">
        <v>0</v>
      </c>
      <c r="J153" s="97">
        <v>0</v>
      </c>
      <c r="K153" s="97">
        <v>0</v>
      </c>
    </row>
    <row r="154" spans="1:11">
      <c r="A154" s="3" t="s">
        <v>15</v>
      </c>
      <c r="B154" s="97">
        <v>0</v>
      </c>
      <c r="C154" s="97">
        <v>0</v>
      </c>
      <c r="D154" s="97">
        <v>0</v>
      </c>
      <c r="E154" s="97">
        <v>0</v>
      </c>
      <c r="F154" s="97">
        <v>0</v>
      </c>
      <c r="G154" s="97">
        <v>0</v>
      </c>
      <c r="H154" s="97">
        <v>0</v>
      </c>
      <c r="I154" s="97">
        <v>0</v>
      </c>
      <c r="J154" s="97">
        <v>0</v>
      </c>
      <c r="K154" s="97">
        <v>0</v>
      </c>
    </row>
    <row r="155" spans="1:11">
      <c r="A155" s="3" t="s">
        <v>56</v>
      </c>
      <c r="B155" s="97">
        <v>0</v>
      </c>
      <c r="C155" s="97">
        <v>0</v>
      </c>
      <c r="D155" s="97">
        <v>0</v>
      </c>
      <c r="E155" s="97">
        <v>0</v>
      </c>
      <c r="F155" s="97">
        <v>0</v>
      </c>
      <c r="G155" s="97">
        <v>0</v>
      </c>
      <c r="H155" s="97">
        <v>0</v>
      </c>
      <c r="I155" s="97">
        <v>0</v>
      </c>
      <c r="J155" s="97">
        <v>0</v>
      </c>
      <c r="K155" s="97">
        <v>0</v>
      </c>
    </row>
    <row r="156" spans="1:11">
      <c r="A156" s="3" t="s">
        <v>49</v>
      </c>
      <c r="B156" s="97">
        <v>0</v>
      </c>
      <c r="C156" s="97">
        <v>0</v>
      </c>
      <c r="D156" s="97">
        <v>0</v>
      </c>
      <c r="E156" s="97">
        <v>12</v>
      </c>
      <c r="F156" s="97">
        <v>3</v>
      </c>
      <c r="G156" s="97">
        <v>5</v>
      </c>
      <c r="H156" s="97">
        <v>31</v>
      </c>
      <c r="I156" s="97">
        <v>31</v>
      </c>
      <c r="J156" s="97">
        <v>0</v>
      </c>
      <c r="K156" s="97">
        <v>82</v>
      </c>
    </row>
    <row r="157" spans="1:11">
      <c r="A157" s="3" t="s">
        <v>16</v>
      </c>
      <c r="B157" s="97">
        <v>0</v>
      </c>
      <c r="C157" s="97">
        <v>0</v>
      </c>
      <c r="D157" s="97">
        <v>0</v>
      </c>
      <c r="E157" s="97">
        <v>3</v>
      </c>
      <c r="F157" s="97">
        <v>1</v>
      </c>
      <c r="G157" s="97">
        <v>0</v>
      </c>
      <c r="H157" s="97">
        <v>0</v>
      </c>
      <c r="I157" s="97">
        <v>1</v>
      </c>
      <c r="J157" s="97">
        <v>0</v>
      </c>
      <c r="K157" s="97">
        <v>5</v>
      </c>
    </row>
    <row r="158" spans="1:11">
      <c r="A158" s="6" t="s">
        <v>17</v>
      </c>
      <c r="B158" s="40">
        <v>0</v>
      </c>
      <c r="C158" s="40">
        <v>0</v>
      </c>
      <c r="D158" s="40">
        <v>0</v>
      </c>
      <c r="E158" s="40">
        <v>0</v>
      </c>
      <c r="F158" s="40">
        <v>300</v>
      </c>
      <c r="G158" s="40">
        <v>1000</v>
      </c>
      <c r="H158" s="40">
        <v>100</v>
      </c>
      <c r="I158" s="40">
        <v>100</v>
      </c>
      <c r="J158" s="40">
        <v>0</v>
      </c>
      <c r="K158" s="40">
        <v>1500</v>
      </c>
    </row>
    <row r="159" spans="1:11">
      <c r="A159" s="11" t="s">
        <v>24</v>
      </c>
      <c r="B159" s="97">
        <f t="shared" ref="B159:J159" si="41">SUM(B126:B158)</f>
        <v>351</v>
      </c>
      <c r="C159" s="97">
        <f t="shared" si="41"/>
        <v>81</v>
      </c>
      <c r="D159" s="97">
        <f t="shared" si="41"/>
        <v>96</v>
      </c>
      <c r="E159" s="97">
        <f t="shared" si="41"/>
        <v>726</v>
      </c>
      <c r="F159" s="97">
        <f t="shared" si="41"/>
        <v>1208</v>
      </c>
      <c r="G159" s="97">
        <f t="shared" si="41"/>
        <v>1348</v>
      </c>
      <c r="H159" s="97">
        <f t="shared" si="41"/>
        <v>4757</v>
      </c>
      <c r="I159" s="97">
        <f t="shared" si="41"/>
        <v>1208</v>
      </c>
      <c r="J159" s="97">
        <f t="shared" si="41"/>
        <v>70</v>
      </c>
      <c r="K159" s="97">
        <v>9845</v>
      </c>
    </row>
    <row r="160" spans="1:11">
      <c r="B160" s="97"/>
      <c r="C160" s="97"/>
      <c r="D160" s="97"/>
      <c r="E160" s="97"/>
      <c r="F160" s="97"/>
      <c r="G160" s="97"/>
      <c r="H160" s="97"/>
      <c r="I160" s="97"/>
      <c r="J160" s="97"/>
      <c r="K160" s="97"/>
    </row>
    <row r="161" spans="1:23">
      <c r="B161" s="97"/>
      <c r="C161" s="97"/>
      <c r="D161" s="97"/>
      <c r="E161" s="97"/>
      <c r="F161" s="97"/>
      <c r="G161" s="97"/>
      <c r="H161" s="97"/>
      <c r="I161" s="97"/>
      <c r="J161" s="97"/>
      <c r="K161" s="97"/>
    </row>
    <row r="162" spans="1:23">
      <c r="A162" s="35" t="s">
        <v>76</v>
      </c>
      <c r="B162" s="97" t="s">
        <v>20</v>
      </c>
      <c r="C162" s="97"/>
      <c r="D162" s="97"/>
      <c r="E162" s="97" t="s">
        <v>21</v>
      </c>
      <c r="F162" s="97"/>
      <c r="G162" s="97"/>
      <c r="H162" s="97"/>
      <c r="I162" s="97"/>
      <c r="J162" s="97"/>
      <c r="K162" s="97"/>
    </row>
    <row r="163" spans="1:23">
      <c r="A163" s="6" t="s">
        <v>19</v>
      </c>
      <c r="B163" s="40">
        <v>16</v>
      </c>
      <c r="C163" s="40">
        <v>21</v>
      </c>
      <c r="D163" s="40">
        <v>26</v>
      </c>
      <c r="E163" s="40">
        <v>1</v>
      </c>
      <c r="F163" s="40">
        <v>6</v>
      </c>
      <c r="G163" s="40">
        <v>11</v>
      </c>
      <c r="H163" s="40">
        <v>16</v>
      </c>
      <c r="I163" s="40">
        <v>21</v>
      </c>
      <c r="J163" s="40">
        <v>26</v>
      </c>
      <c r="K163" s="40" t="s">
        <v>24</v>
      </c>
      <c r="M163" s="1" t="s">
        <v>145</v>
      </c>
      <c r="N163" s="105">
        <v>41015</v>
      </c>
      <c r="O163" s="105">
        <v>41020</v>
      </c>
      <c r="P163" s="105">
        <v>41025</v>
      </c>
      <c r="Q163" s="105">
        <v>41030</v>
      </c>
      <c r="R163" s="105">
        <v>41035</v>
      </c>
      <c r="S163" s="105">
        <v>41040</v>
      </c>
      <c r="T163" s="105">
        <v>41045</v>
      </c>
      <c r="U163" s="105">
        <v>41050</v>
      </c>
      <c r="V163" s="105">
        <v>41055</v>
      </c>
      <c r="W163" s="1" t="s">
        <v>24</v>
      </c>
    </row>
    <row r="164" spans="1:23">
      <c r="A164" s="3" t="s">
        <v>1</v>
      </c>
      <c r="B164" s="97">
        <v>0</v>
      </c>
      <c r="C164" s="97">
        <v>0</v>
      </c>
      <c r="D164" s="97">
        <v>0</v>
      </c>
      <c r="E164" s="97">
        <v>0</v>
      </c>
      <c r="F164" s="97">
        <v>15</v>
      </c>
      <c r="G164" s="97">
        <v>81</v>
      </c>
      <c r="H164" s="97">
        <v>34</v>
      </c>
      <c r="I164" s="97">
        <v>34</v>
      </c>
      <c r="J164" s="97">
        <v>30</v>
      </c>
      <c r="K164" s="97">
        <v>194</v>
      </c>
      <c r="M164" s="2" t="s">
        <v>1</v>
      </c>
      <c r="N164" s="104"/>
      <c r="O164" s="104"/>
      <c r="P164" s="104"/>
      <c r="Q164" s="104"/>
      <c r="R164" s="104"/>
      <c r="S164" s="104"/>
      <c r="T164" s="104"/>
      <c r="U164" s="104"/>
      <c r="V164" s="104"/>
      <c r="W164" s="106"/>
    </row>
    <row r="165" spans="1:23">
      <c r="A165" s="3" t="s">
        <v>51</v>
      </c>
      <c r="B165" s="97">
        <v>0</v>
      </c>
      <c r="C165" s="97">
        <v>0</v>
      </c>
      <c r="D165" s="97">
        <v>0</v>
      </c>
      <c r="E165" s="97">
        <v>0</v>
      </c>
      <c r="F165" s="97">
        <v>0</v>
      </c>
      <c r="G165" s="97">
        <v>0</v>
      </c>
      <c r="H165" s="97">
        <v>0</v>
      </c>
      <c r="I165" s="97">
        <v>0</v>
      </c>
      <c r="J165" s="97">
        <v>0</v>
      </c>
      <c r="K165" s="97">
        <v>0</v>
      </c>
      <c r="M165" s="2" t="s">
        <v>43</v>
      </c>
      <c r="N165" s="104"/>
      <c r="O165" s="104"/>
      <c r="P165" s="104"/>
      <c r="Q165" s="104"/>
      <c r="R165" s="104"/>
      <c r="S165" s="104"/>
      <c r="T165" s="104"/>
      <c r="U165" s="104"/>
      <c r="V165" s="104"/>
      <c r="W165" s="106"/>
    </row>
    <row r="166" spans="1:23">
      <c r="A166" s="3" t="s">
        <v>47</v>
      </c>
      <c r="B166" s="97">
        <v>0</v>
      </c>
      <c r="C166" s="97">
        <v>0</v>
      </c>
      <c r="D166" s="97">
        <v>0</v>
      </c>
      <c r="E166" s="97">
        <v>0</v>
      </c>
      <c r="F166" s="97">
        <v>0</v>
      </c>
      <c r="G166" s="97">
        <v>1</v>
      </c>
      <c r="H166" s="97">
        <v>2</v>
      </c>
      <c r="I166" s="97">
        <v>0</v>
      </c>
      <c r="J166" s="97">
        <v>0</v>
      </c>
      <c r="K166" s="97">
        <v>3</v>
      </c>
      <c r="M166" s="2" t="s">
        <v>2</v>
      </c>
      <c r="N166" s="104"/>
      <c r="O166" s="104"/>
      <c r="P166" s="104"/>
      <c r="Q166" s="104"/>
      <c r="R166" s="104"/>
      <c r="S166" s="104"/>
      <c r="T166" s="104"/>
      <c r="U166" s="104"/>
      <c r="V166" s="104"/>
      <c r="W166" s="106"/>
    </row>
    <row r="167" spans="1:23">
      <c r="A167" s="3" t="s">
        <v>43</v>
      </c>
      <c r="B167" s="97">
        <v>0</v>
      </c>
      <c r="C167" s="97">
        <v>1</v>
      </c>
      <c r="D167" s="97">
        <v>0</v>
      </c>
      <c r="E167" s="97">
        <v>0</v>
      </c>
      <c r="F167" s="97">
        <v>4</v>
      </c>
      <c r="G167" s="97">
        <v>0</v>
      </c>
      <c r="H167" s="97">
        <v>0</v>
      </c>
      <c r="I167" s="97">
        <v>0</v>
      </c>
      <c r="J167" s="97">
        <v>0</v>
      </c>
      <c r="K167" s="97">
        <v>5</v>
      </c>
      <c r="M167" s="2" t="s">
        <v>50</v>
      </c>
      <c r="N167" s="104"/>
      <c r="O167" s="104"/>
      <c r="P167" s="104"/>
      <c r="Q167" s="104"/>
      <c r="R167" s="104"/>
      <c r="S167" s="104"/>
      <c r="T167" s="104"/>
      <c r="U167" s="104"/>
      <c r="V167" s="104"/>
      <c r="W167" s="106"/>
    </row>
    <row r="168" spans="1:23">
      <c r="A168" s="3" t="s">
        <v>2</v>
      </c>
      <c r="B168" s="97">
        <v>0</v>
      </c>
      <c r="C168" s="97">
        <v>2</v>
      </c>
      <c r="D168" s="97">
        <v>5</v>
      </c>
      <c r="E168" s="97">
        <v>68</v>
      </c>
      <c r="F168" s="97">
        <v>37</v>
      </c>
      <c r="G168" s="97">
        <v>51</v>
      </c>
      <c r="H168" s="97">
        <v>14</v>
      </c>
      <c r="I168" s="97">
        <v>2</v>
      </c>
      <c r="J168" s="97">
        <v>0</v>
      </c>
      <c r="K168" s="97">
        <v>179</v>
      </c>
      <c r="M168" s="2" t="s">
        <v>7</v>
      </c>
      <c r="N168" s="104"/>
      <c r="O168" s="104"/>
      <c r="P168" s="104"/>
      <c r="Q168" s="104"/>
      <c r="R168" s="104"/>
      <c r="S168" s="104"/>
      <c r="T168" s="104"/>
      <c r="U168" s="104"/>
      <c r="V168" s="104"/>
      <c r="W168" s="106"/>
    </row>
    <row r="169" spans="1:23">
      <c r="A169" s="3" t="s">
        <v>45</v>
      </c>
      <c r="B169" s="97">
        <v>0</v>
      </c>
      <c r="C169" s="97">
        <v>0</v>
      </c>
      <c r="D169" s="97">
        <v>0</v>
      </c>
      <c r="E169" s="97">
        <v>2</v>
      </c>
      <c r="F169" s="97">
        <v>2</v>
      </c>
      <c r="G169" s="97">
        <v>4</v>
      </c>
      <c r="H169" s="97">
        <v>3</v>
      </c>
      <c r="I169" s="97">
        <v>0</v>
      </c>
      <c r="J169" s="97">
        <v>0</v>
      </c>
      <c r="K169" s="97">
        <v>11</v>
      </c>
      <c r="M169" s="2" t="s">
        <v>8</v>
      </c>
      <c r="N169" s="104"/>
      <c r="O169" s="104"/>
      <c r="P169" s="104"/>
      <c r="Q169" s="104"/>
      <c r="R169" s="104"/>
      <c r="S169" s="104"/>
      <c r="T169" s="104"/>
      <c r="U169" s="104"/>
      <c r="V169" s="104"/>
      <c r="W169" s="106"/>
    </row>
    <row r="170" spans="1:23">
      <c r="A170" s="3" t="s">
        <v>3</v>
      </c>
      <c r="B170" s="97">
        <v>5</v>
      </c>
      <c r="C170" s="97">
        <v>0</v>
      </c>
      <c r="D170" s="97">
        <v>1</v>
      </c>
      <c r="E170" s="97">
        <v>4</v>
      </c>
      <c r="F170" s="97">
        <v>2</v>
      </c>
      <c r="G170" s="97">
        <v>5</v>
      </c>
      <c r="H170" s="97">
        <v>5</v>
      </c>
      <c r="I170" s="97">
        <v>1</v>
      </c>
      <c r="J170" s="97">
        <v>1</v>
      </c>
      <c r="K170" s="97">
        <v>24</v>
      </c>
      <c r="M170" s="2" t="s">
        <v>142</v>
      </c>
      <c r="N170" s="104"/>
      <c r="O170" s="104"/>
      <c r="P170" s="104"/>
      <c r="Q170" s="104"/>
      <c r="R170" s="104"/>
      <c r="S170" s="104"/>
      <c r="T170" s="104"/>
      <c r="U170" s="104"/>
      <c r="V170" s="104"/>
      <c r="W170" s="106"/>
    </row>
    <row r="171" spans="1:23">
      <c r="A171" s="3" t="s">
        <v>4</v>
      </c>
      <c r="B171" s="97">
        <v>0</v>
      </c>
      <c r="C171" s="97">
        <v>0</v>
      </c>
      <c r="D171" s="97">
        <v>0</v>
      </c>
      <c r="E171" s="97">
        <v>0</v>
      </c>
      <c r="F171" s="97">
        <v>0</v>
      </c>
      <c r="G171" s="97">
        <v>0</v>
      </c>
      <c r="H171" s="97">
        <v>0</v>
      </c>
      <c r="I171" s="97">
        <v>0</v>
      </c>
      <c r="J171" s="97">
        <v>0</v>
      </c>
      <c r="K171" s="97">
        <v>0</v>
      </c>
      <c r="M171" s="2" t="s">
        <v>42</v>
      </c>
      <c r="N171" s="104"/>
      <c r="O171" s="104"/>
      <c r="P171" s="104"/>
      <c r="Q171" s="104"/>
      <c r="R171" s="104"/>
      <c r="S171" s="104"/>
      <c r="T171" s="104"/>
      <c r="U171" s="104"/>
      <c r="V171" s="104"/>
      <c r="W171" s="106"/>
    </row>
    <row r="172" spans="1:23">
      <c r="A172" s="3" t="s">
        <v>50</v>
      </c>
      <c r="B172" s="97">
        <v>0</v>
      </c>
      <c r="C172" s="97">
        <v>0</v>
      </c>
      <c r="D172" s="97">
        <v>0</v>
      </c>
      <c r="E172" s="97">
        <v>0</v>
      </c>
      <c r="F172" s="97">
        <v>0</v>
      </c>
      <c r="G172" s="97">
        <v>0</v>
      </c>
      <c r="H172" s="97">
        <v>0</v>
      </c>
      <c r="I172" s="97">
        <v>2</v>
      </c>
      <c r="J172" s="97">
        <v>0</v>
      </c>
      <c r="K172" s="97">
        <v>2</v>
      </c>
      <c r="M172" s="2" t="s">
        <v>49</v>
      </c>
      <c r="N172" s="104"/>
      <c r="O172" s="104"/>
      <c r="P172" s="104"/>
      <c r="Q172" s="104"/>
      <c r="R172" s="104"/>
      <c r="S172" s="104"/>
      <c r="T172" s="104"/>
      <c r="U172" s="104"/>
      <c r="V172" s="104"/>
      <c r="W172" s="104"/>
    </row>
    <row r="173" spans="1:23">
      <c r="A173" s="3" t="s">
        <v>6</v>
      </c>
      <c r="B173" s="97">
        <v>0</v>
      </c>
      <c r="C173" s="97">
        <v>0</v>
      </c>
      <c r="D173" s="97">
        <v>0</v>
      </c>
      <c r="E173" s="97">
        <v>0</v>
      </c>
      <c r="F173" s="97">
        <v>0</v>
      </c>
      <c r="G173" s="97">
        <v>0</v>
      </c>
      <c r="H173" s="97">
        <v>0</v>
      </c>
      <c r="I173" s="97">
        <v>0</v>
      </c>
      <c r="J173" s="97">
        <v>3</v>
      </c>
      <c r="K173" s="97">
        <v>3</v>
      </c>
      <c r="M173" s="2" t="s">
        <v>17</v>
      </c>
      <c r="N173" s="104"/>
      <c r="O173" s="104"/>
      <c r="P173" s="104"/>
      <c r="Q173" s="104"/>
      <c r="R173" s="104"/>
      <c r="S173" s="104"/>
      <c r="T173" s="104"/>
      <c r="U173" s="104"/>
      <c r="V173" s="104"/>
      <c r="W173" s="104"/>
    </row>
    <row r="174" spans="1:23">
      <c r="A174" s="3" t="s">
        <v>7</v>
      </c>
      <c r="B174" s="97">
        <v>0</v>
      </c>
      <c r="C174" s="97">
        <v>0</v>
      </c>
      <c r="D174" s="97">
        <v>0</v>
      </c>
      <c r="E174" s="97">
        <v>1</v>
      </c>
      <c r="F174" s="97">
        <v>0</v>
      </c>
      <c r="G174" s="97">
        <v>9</v>
      </c>
      <c r="H174" s="97">
        <v>0</v>
      </c>
      <c r="I174" s="97">
        <v>0</v>
      </c>
      <c r="J174" s="97">
        <v>0</v>
      </c>
      <c r="K174" s="97">
        <v>10</v>
      </c>
      <c r="M174" s="2"/>
      <c r="N174" s="2"/>
      <c r="O174" s="2"/>
      <c r="P174" s="2"/>
      <c r="Q174" s="2"/>
      <c r="R174" s="2"/>
      <c r="S174" s="2"/>
      <c r="T174" s="2"/>
      <c r="U174" s="2"/>
      <c r="V174" s="2"/>
      <c r="W174" s="2"/>
    </row>
    <row r="175" spans="1:23">
      <c r="A175" s="3" t="s">
        <v>52</v>
      </c>
      <c r="B175" s="97">
        <v>0</v>
      </c>
      <c r="C175" s="97">
        <v>0</v>
      </c>
      <c r="D175" s="97">
        <v>0</v>
      </c>
      <c r="E175" s="97">
        <v>0</v>
      </c>
      <c r="F175" s="97">
        <v>0</v>
      </c>
      <c r="G175" s="97">
        <v>3</v>
      </c>
      <c r="H175" s="97">
        <v>0</v>
      </c>
      <c r="I175" s="97">
        <v>0</v>
      </c>
      <c r="J175" s="97">
        <v>0</v>
      </c>
      <c r="K175" s="97">
        <v>3</v>
      </c>
    </row>
    <row r="176" spans="1:23">
      <c r="A176" s="3" t="s">
        <v>53</v>
      </c>
      <c r="B176" s="97">
        <v>0</v>
      </c>
      <c r="C176" s="97">
        <v>0</v>
      </c>
      <c r="D176" s="97">
        <v>0</v>
      </c>
      <c r="E176" s="97">
        <v>0</v>
      </c>
      <c r="F176" s="97">
        <v>18</v>
      </c>
      <c r="G176" s="97">
        <v>0</v>
      </c>
      <c r="H176" s="97">
        <v>0</v>
      </c>
      <c r="I176" s="97">
        <v>0</v>
      </c>
      <c r="J176" s="97">
        <v>0</v>
      </c>
      <c r="K176" s="97">
        <v>18</v>
      </c>
    </row>
    <row r="177" spans="1:11">
      <c r="A177" s="3" t="s">
        <v>44</v>
      </c>
      <c r="B177" s="97">
        <v>0</v>
      </c>
      <c r="C177" s="97">
        <v>0</v>
      </c>
      <c r="D177" s="97">
        <v>0</v>
      </c>
      <c r="E177" s="97">
        <v>0</v>
      </c>
      <c r="F177" s="97">
        <v>0</v>
      </c>
      <c r="G177" s="97">
        <v>1</v>
      </c>
      <c r="H177" s="97">
        <v>2</v>
      </c>
      <c r="I177" s="97">
        <v>0</v>
      </c>
      <c r="J177" s="97">
        <v>0</v>
      </c>
      <c r="K177" s="97">
        <v>3</v>
      </c>
    </row>
    <row r="178" spans="1:11">
      <c r="A178" s="3" t="s">
        <v>8</v>
      </c>
      <c r="B178" s="97">
        <v>0</v>
      </c>
      <c r="C178" s="97">
        <v>0</v>
      </c>
      <c r="D178" s="97">
        <v>0</v>
      </c>
      <c r="E178" s="97">
        <v>0</v>
      </c>
      <c r="F178" s="97">
        <v>0</v>
      </c>
      <c r="G178" s="97">
        <v>1</v>
      </c>
      <c r="H178" s="97">
        <v>8</v>
      </c>
      <c r="I178" s="97">
        <v>2</v>
      </c>
      <c r="J178" s="97">
        <v>2</v>
      </c>
      <c r="K178" s="97">
        <v>13</v>
      </c>
    </row>
    <row r="179" spans="1:11">
      <c r="A179" s="3" t="s">
        <v>9</v>
      </c>
      <c r="B179" s="97">
        <v>0</v>
      </c>
      <c r="C179" s="97">
        <v>0</v>
      </c>
      <c r="D179" s="97">
        <v>0</v>
      </c>
      <c r="E179" s="97">
        <v>23</v>
      </c>
      <c r="F179" s="97">
        <v>29</v>
      </c>
      <c r="G179" s="97">
        <v>4</v>
      </c>
      <c r="H179" s="97">
        <v>106</v>
      </c>
      <c r="I179" s="97">
        <v>110</v>
      </c>
      <c r="J179" s="97">
        <v>20</v>
      </c>
      <c r="K179" s="97">
        <v>292</v>
      </c>
    </row>
    <row r="180" spans="1:11">
      <c r="A180" t="s">
        <v>46</v>
      </c>
      <c r="B180">
        <v>0</v>
      </c>
      <c r="C180">
        <v>0</v>
      </c>
      <c r="D180">
        <v>0</v>
      </c>
      <c r="E180">
        <v>0</v>
      </c>
      <c r="F180">
        <v>0</v>
      </c>
      <c r="G180">
        <v>1</v>
      </c>
      <c r="H180">
        <v>0</v>
      </c>
      <c r="I180">
        <v>0</v>
      </c>
      <c r="J180">
        <v>0</v>
      </c>
      <c r="K180">
        <v>1</v>
      </c>
    </row>
    <row r="181" spans="1:11">
      <c r="A181" t="s">
        <v>10</v>
      </c>
      <c r="B181">
        <v>0</v>
      </c>
      <c r="C181">
        <v>0</v>
      </c>
      <c r="D181">
        <v>0</v>
      </c>
      <c r="E181">
        <v>7</v>
      </c>
      <c r="F181">
        <v>15</v>
      </c>
      <c r="G181">
        <v>49</v>
      </c>
      <c r="H181">
        <v>10</v>
      </c>
      <c r="I181">
        <v>0</v>
      </c>
      <c r="J181">
        <v>0</v>
      </c>
      <c r="K181">
        <v>81</v>
      </c>
    </row>
    <row r="182" spans="1:11">
      <c r="A182" t="s">
        <v>11</v>
      </c>
      <c r="B182">
        <v>0</v>
      </c>
      <c r="C182">
        <v>0</v>
      </c>
      <c r="D182">
        <v>0</v>
      </c>
      <c r="E182">
        <v>0</v>
      </c>
      <c r="F182">
        <v>1326</v>
      </c>
      <c r="G182">
        <v>814</v>
      </c>
      <c r="H182">
        <v>942</v>
      </c>
      <c r="I182">
        <v>146</v>
      </c>
      <c r="J182">
        <v>1</v>
      </c>
      <c r="K182">
        <v>3229</v>
      </c>
    </row>
    <row r="183" spans="1:11">
      <c r="A183" t="s">
        <v>12</v>
      </c>
      <c r="B183">
        <v>0</v>
      </c>
      <c r="C183">
        <v>0</v>
      </c>
      <c r="D183">
        <v>0</v>
      </c>
      <c r="E183">
        <v>0</v>
      </c>
      <c r="F183">
        <v>44</v>
      </c>
      <c r="G183">
        <v>49</v>
      </c>
      <c r="H183">
        <v>43</v>
      </c>
      <c r="I183">
        <v>0</v>
      </c>
      <c r="J183">
        <v>0</v>
      </c>
      <c r="K183">
        <v>136</v>
      </c>
    </row>
    <row r="184" spans="1:11">
      <c r="A184" t="s">
        <v>33</v>
      </c>
      <c r="B184">
        <v>0</v>
      </c>
      <c r="C184">
        <v>0</v>
      </c>
      <c r="D184">
        <v>0</v>
      </c>
      <c r="E184">
        <v>0</v>
      </c>
      <c r="F184">
        <v>0</v>
      </c>
      <c r="G184">
        <v>1</v>
      </c>
      <c r="H184">
        <v>0</v>
      </c>
      <c r="I184">
        <v>0</v>
      </c>
      <c r="J184">
        <v>0</v>
      </c>
      <c r="K184">
        <v>1</v>
      </c>
    </row>
    <row r="185" spans="1:11">
      <c r="A185" t="s">
        <v>18</v>
      </c>
      <c r="B185">
        <v>0</v>
      </c>
      <c r="C185">
        <v>0</v>
      </c>
      <c r="D185">
        <v>0</v>
      </c>
      <c r="E185">
        <v>1</v>
      </c>
      <c r="F185">
        <v>103</v>
      </c>
      <c r="G185">
        <v>0</v>
      </c>
      <c r="H185">
        <v>0</v>
      </c>
      <c r="I185">
        <v>0</v>
      </c>
      <c r="J185">
        <v>0</v>
      </c>
      <c r="K185">
        <v>104</v>
      </c>
    </row>
    <row r="186" spans="1:11">
      <c r="A186" t="s">
        <v>48</v>
      </c>
      <c r="B186">
        <v>0</v>
      </c>
      <c r="C186">
        <v>0</v>
      </c>
      <c r="D186">
        <v>0</v>
      </c>
      <c r="E186">
        <v>0</v>
      </c>
      <c r="F186">
        <v>0</v>
      </c>
      <c r="G186">
        <v>0</v>
      </c>
      <c r="H186">
        <v>0</v>
      </c>
      <c r="I186">
        <v>0</v>
      </c>
      <c r="J186">
        <v>0</v>
      </c>
      <c r="K186">
        <v>0</v>
      </c>
    </row>
    <row r="187" spans="1:11">
      <c r="A187" t="s">
        <v>13</v>
      </c>
      <c r="B187">
        <v>0</v>
      </c>
      <c r="C187">
        <v>0</v>
      </c>
      <c r="D187">
        <v>0</v>
      </c>
      <c r="E187">
        <v>0</v>
      </c>
      <c r="F187">
        <v>0</v>
      </c>
      <c r="G187">
        <v>0</v>
      </c>
      <c r="H187">
        <v>0</v>
      </c>
      <c r="I187">
        <v>0</v>
      </c>
      <c r="J187">
        <v>0</v>
      </c>
      <c r="K187">
        <v>0</v>
      </c>
    </row>
    <row r="188" spans="1:11">
      <c r="A188" t="s">
        <v>14</v>
      </c>
      <c r="B188">
        <v>0</v>
      </c>
      <c r="C188">
        <v>0</v>
      </c>
      <c r="D188">
        <v>0</v>
      </c>
      <c r="E188">
        <v>40</v>
      </c>
      <c r="F188">
        <v>500</v>
      </c>
      <c r="G188">
        <v>420</v>
      </c>
      <c r="H188">
        <v>120</v>
      </c>
      <c r="I188">
        <v>12</v>
      </c>
      <c r="J188">
        <v>5</v>
      </c>
      <c r="K188">
        <v>1097</v>
      </c>
    </row>
    <row r="189" spans="1:11">
      <c r="A189" t="s">
        <v>42</v>
      </c>
      <c r="B189">
        <v>139</v>
      </c>
      <c r="C189">
        <v>2</v>
      </c>
      <c r="D189">
        <v>0</v>
      </c>
      <c r="E189">
        <v>0</v>
      </c>
      <c r="F189">
        <v>0</v>
      </c>
      <c r="G189">
        <v>0</v>
      </c>
      <c r="H189">
        <v>0</v>
      </c>
      <c r="I189">
        <v>0</v>
      </c>
      <c r="J189">
        <v>0</v>
      </c>
      <c r="K189">
        <v>141</v>
      </c>
    </row>
    <row r="190" spans="1:11">
      <c r="A190" t="s">
        <v>54</v>
      </c>
      <c r="B190">
        <v>0</v>
      </c>
      <c r="C190">
        <v>0</v>
      </c>
      <c r="D190">
        <v>0</v>
      </c>
      <c r="E190">
        <v>0</v>
      </c>
      <c r="F190">
        <v>0</v>
      </c>
      <c r="G190">
        <v>0</v>
      </c>
      <c r="H190">
        <v>1</v>
      </c>
      <c r="I190">
        <v>0</v>
      </c>
      <c r="J190">
        <v>0</v>
      </c>
      <c r="K190">
        <v>1</v>
      </c>
    </row>
    <row r="191" spans="1:11">
      <c r="A191" t="s">
        <v>55</v>
      </c>
      <c r="B191">
        <v>0</v>
      </c>
      <c r="C191">
        <v>0</v>
      </c>
      <c r="D191">
        <v>0</v>
      </c>
      <c r="E191">
        <v>0</v>
      </c>
      <c r="F191">
        <v>0</v>
      </c>
      <c r="G191">
        <v>0</v>
      </c>
      <c r="H191">
        <v>0</v>
      </c>
      <c r="I191">
        <v>0</v>
      </c>
      <c r="J191">
        <v>0</v>
      </c>
      <c r="K191">
        <v>0</v>
      </c>
    </row>
    <row r="192" spans="1:11">
      <c r="A192" t="s">
        <v>15</v>
      </c>
      <c r="B192">
        <v>0</v>
      </c>
      <c r="C192">
        <v>0</v>
      </c>
      <c r="D192">
        <v>0</v>
      </c>
      <c r="E192">
        <v>0</v>
      </c>
      <c r="F192">
        <v>0</v>
      </c>
      <c r="G192">
        <v>119</v>
      </c>
      <c r="H192">
        <v>5</v>
      </c>
      <c r="I192">
        <v>1</v>
      </c>
      <c r="J192">
        <v>0</v>
      </c>
      <c r="K192">
        <v>125</v>
      </c>
    </row>
    <row r="193" spans="1:11">
      <c r="A193" t="s">
        <v>56</v>
      </c>
      <c r="B193">
        <v>0</v>
      </c>
      <c r="C193">
        <v>0</v>
      </c>
      <c r="D193">
        <v>0</v>
      </c>
      <c r="E193">
        <v>0</v>
      </c>
      <c r="F193">
        <v>0</v>
      </c>
      <c r="G193">
        <v>0</v>
      </c>
      <c r="H193">
        <v>0</v>
      </c>
      <c r="I193">
        <v>0</v>
      </c>
      <c r="J193">
        <v>0</v>
      </c>
      <c r="K193">
        <v>0</v>
      </c>
    </row>
    <row r="194" spans="1:11">
      <c r="A194" t="s">
        <v>49</v>
      </c>
      <c r="B194">
        <v>0</v>
      </c>
      <c r="C194">
        <v>0</v>
      </c>
      <c r="D194">
        <v>0</v>
      </c>
      <c r="E194">
        <v>0</v>
      </c>
      <c r="F194">
        <v>65</v>
      </c>
      <c r="G194">
        <v>17</v>
      </c>
      <c r="H194">
        <v>17</v>
      </c>
      <c r="I194">
        <v>0</v>
      </c>
      <c r="J194">
        <v>0</v>
      </c>
      <c r="K194">
        <v>99</v>
      </c>
    </row>
    <row r="195" spans="1:11">
      <c r="A195" t="s">
        <v>16</v>
      </c>
      <c r="B195">
        <v>0</v>
      </c>
      <c r="C195">
        <v>0</v>
      </c>
      <c r="D195">
        <v>0</v>
      </c>
      <c r="E195">
        <v>0</v>
      </c>
      <c r="F195">
        <v>1</v>
      </c>
      <c r="G195">
        <v>0</v>
      </c>
      <c r="H195">
        <v>0</v>
      </c>
      <c r="I195">
        <v>0</v>
      </c>
      <c r="J195">
        <v>0</v>
      </c>
      <c r="K195">
        <v>1</v>
      </c>
    </row>
    <row r="196" spans="1:11">
      <c r="A196" t="s">
        <v>17</v>
      </c>
      <c r="B196">
        <v>0</v>
      </c>
      <c r="C196">
        <v>0</v>
      </c>
      <c r="D196">
        <v>0</v>
      </c>
      <c r="E196">
        <v>40</v>
      </c>
      <c r="F196">
        <v>500</v>
      </c>
      <c r="G196">
        <v>1000</v>
      </c>
      <c r="H196">
        <v>84</v>
      </c>
      <c r="I196">
        <v>6</v>
      </c>
      <c r="J196">
        <v>0</v>
      </c>
      <c r="K196">
        <v>1630</v>
      </c>
    </row>
    <row r="197" spans="1:11">
      <c r="A197" t="s">
        <v>24</v>
      </c>
      <c r="B197">
        <v>144</v>
      </c>
      <c r="C197">
        <v>5</v>
      </c>
      <c r="D197">
        <v>6</v>
      </c>
      <c r="E197">
        <v>186</v>
      </c>
      <c r="F197">
        <v>2661</v>
      </c>
      <c r="G197">
        <v>2630</v>
      </c>
      <c r="H197">
        <v>1396</v>
      </c>
      <c r="I197">
        <v>316</v>
      </c>
      <c r="J197">
        <v>62</v>
      </c>
      <c r="K197">
        <v>7406</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Sheet5</vt:lpstr>
      <vt:lpstr>Sheet6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George</cp:lastModifiedBy>
  <cp:lastPrinted>2011-09-16T22:13:44Z</cp:lastPrinted>
  <dcterms:created xsi:type="dcterms:W3CDTF">2009-05-11T22:14:07Z</dcterms:created>
  <dcterms:modified xsi:type="dcterms:W3CDTF">2013-10-01T17:27:59Z</dcterms:modified>
</cp:coreProperties>
</file>